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титул" sheetId="4" r:id="rId1"/>
    <sheet name="роспись" sheetId="3" r:id="rId2"/>
  </sheets>
  <calcPr calcId="125725"/>
</workbook>
</file>

<file path=xl/calcChain.xml><?xml version="1.0" encoding="utf-8"?>
<calcChain xmlns="http://schemas.openxmlformats.org/spreadsheetml/2006/main">
  <c r="H44" i="3"/>
  <c r="H40"/>
  <c r="I30"/>
  <c r="H30"/>
  <c r="K31"/>
  <c r="J75"/>
  <c r="K75" s="1"/>
  <c r="J63"/>
  <c r="K63" s="1"/>
  <c r="I40"/>
  <c r="J42"/>
  <c r="K42" s="1"/>
  <c r="J41"/>
  <c r="K41" s="1"/>
  <c r="J28"/>
  <c r="K28" s="1"/>
  <c r="I44"/>
  <c r="K100"/>
  <c r="J100"/>
  <c r="I99"/>
  <c r="J99" s="1"/>
  <c r="H99"/>
  <c r="J98"/>
  <c r="K98" s="1"/>
  <c r="J97"/>
  <c r="K97" s="1"/>
  <c r="J96"/>
  <c r="K96" s="1"/>
  <c r="I95"/>
  <c r="H95"/>
  <c r="J93"/>
  <c r="J92" s="1"/>
  <c r="I92"/>
  <c r="H92"/>
  <c r="J91"/>
  <c r="I90"/>
  <c r="J90" s="1"/>
  <c r="H90"/>
  <c r="K88"/>
  <c r="K87" s="1"/>
  <c r="J88"/>
  <c r="J87"/>
  <c r="I87"/>
  <c r="H87"/>
  <c r="J86"/>
  <c r="K86" s="1"/>
  <c r="J85"/>
  <c r="K85" s="1"/>
  <c r="J84"/>
  <c r="K84" s="1"/>
  <c r="J83"/>
  <c r="K83" s="1"/>
  <c r="J82"/>
  <c r="K82" s="1"/>
  <c r="K81"/>
  <c r="J81"/>
  <c r="J80"/>
  <c r="K80" s="1"/>
  <c r="J79"/>
  <c r="K79" s="1"/>
  <c r="J78"/>
  <c r="K78" s="1"/>
  <c r="J77"/>
  <c r="K77" s="1"/>
  <c r="J76"/>
  <c r="K76" s="1"/>
  <c r="J74"/>
  <c r="K74" s="1"/>
  <c r="J73"/>
  <c r="K73" s="1"/>
  <c r="J72"/>
  <c r="K72" s="1"/>
  <c r="J71"/>
  <c r="I70"/>
  <c r="H70"/>
  <c r="J69"/>
  <c r="K69" s="1"/>
  <c r="J68"/>
  <c r="K68" s="1"/>
  <c r="K67"/>
  <c r="J67"/>
  <c r="J66"/>
  <c r="K66" s="1"/>
  <c r="J65"/>
  <c r="K65" s="1"/>
  <c r="J64"/>
  <c r="K64" s="1"/>
  <c r="J62"/>
  <c r="K62" s="1"/>
  <c r="J61"/>
  <c r="K61" s="1"/>
  <c r="J60"/>
  <c r="K60" s="1"/>
  <c r="J59"/>
  <c r="K59" s="1"/>
  <c r="J58"/>
  <c r="K58" s="1"/>
  <c r="J57"/>
  <c r="K57" s="1"/>
  <c r="I56"/>
  <c r="H56"/>
  <c r="K53"/>
  <c r="J53"/>
  <c r="I52"/>
  <c r="H52"/>
  <c r="J52" s="1"/>
  <c r="J51"/>
  <c r="J50" s="1"/>
  <c r="I50"/>
  <c r="H50"/>
  <c r="J49"/>
  <c r="K49" s="1"/>
  <c r="I48"/>
  <c r="H48"/>
  <c r="J47"/>
  <c r="K47" s="1"/>
  <c r="I46"/>
  <c r="H46"/>
  <c r="J45"/>
  <c r="K45" s="1"/>
  <c r="J43"/>
  <c r="K43" s="1"/>
  <c r="J39"/>
  <c r="K39" s="1"/>
  <c r="I38"/>
  <c r="H38"/>
  <c r="J37"/>
  <c r="K37" s="1"/>
  <c r="J36"/>
  <c r="K36" s="1"/>
  <c r="I35"/>
  <c r="H35"/>
  <c r="J34"/>
  <c r="K34" s="1"/>
  <c r="K33"/>
  <c r="K32"/>
  <c r="J29"/>
  <c r="K29" s="1"/>
  <c r="J27"/>
  <c r="K27" s="1"/>
  <c r="J26"/>
  <c r="K26" s="1"/>
  <c r="J25"/>
  <c r="K25" s="1"/>
  <c r="J24"/>
  <c r="K24" s="1"/>
  <c r="K23"/>
  <c r="J23"/>
  <c r="J22"/>
  <c r="K22" s="1"/>
  <c r="J21"/>
  <c r="K21" s="1"/>
  <c r="J20"/>
  <c r="K20" s="1"/>
  <c r="J17"/>
  <c r="K17" s="1"/>
  <c r="J16"/>
  <c r="I15"/>
  <c r="H15"/>
  <c r="J30" l="1"/>
  <c r="K30"/>
  <c r="J44"/>
  <c r="K44" s="1"/>
  <c r="J40"/>
  <c r="K40" s="1"/>
  <c r="J38"/>
  <c r="K38" s="1"/>
  <c r="J35"/>
  <c r="K35" s="1"/>
  <c r="K52"/>
  <c r="J48"/>
  <c r="K48" s="1"/>
  <c r="K99"/>
  <c r="J56"/>
  <c r="K56" s="1"/>
  <c r="J95"/>
  <c r="K95" s="1"/>
  <c r="J70"/>
  <c r="J46"/>
  <c r="K46" s="1"/>
  <c r="H13"/>
  <c r="J15"/>
  <c r="H54"/>
  <c r="I13"/>
  <c r="K16"/>
  <c r="K15" s="1"/>
  <c r="K51"/>
  <c r="K50" s="1"/>
  <c r="I54"/>
  <c r="K71"/>
  <c r="K70" s="1"/>
  <c r="H12" l="1"/>
  <c r="H101" s="1"/>
  <c r="J13"/>
  <c r="J54"/>
  <c r="K54"/>
  <c r="K13"/>
  <c r="I12"/>
  <c r="I101" l="1"/>
  <c r="J12"/>
  <c r="J101" s="1"/>
  <c r="K12" l="1"/>
  <c r="K101" s="1"/>
  <c r="J103"/>
  <c r="I102"/>
</calcChain>
</file>

<file path=xl/sharedStrings.xml><?xml version="1.0" encoding="utf-8"?>
<sst xmlns="http://schemas.openxmlformats.org/spreadsheetml/2006/main" count="535" uniqueCount="163">
  <si>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</si>
  <si>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</si>
  <si>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</si>
  <si>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</si>
  <si>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</si>
  <si>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</si>
  <si>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</si>
  <si>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</si>
  <si>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</si>
  <si>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</si>
  <si>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</si>
  <si>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</si>
  <si>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Расходы казенных учреждений за счет средств местного бюджета</t>
  </si>
  <si>
    <t>01</t>
  </si>
  <si>
    <t>Общее образование</t>
  </si>
  <si>
    <t>0701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</si>
  <si>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</si>
  <si>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</si>
  <si>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</si>
  <si>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</si>
  <si>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</si>
  <si>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</si>
  <si>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</si>
  <si>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</si>
  <si>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Услуги связи</t>
  </si>
  <si>
    <t>244</t>
  </si>
  <si>
    <t>221000</t>
  </si>
  <si>
    <t>Работы, услуги по содержанию имущества</t>
  </si>
  <si>
    <t>225000</t>
  </si>
  <si>
    <t>Прочие работы, услуги</t>
  </si>
  <si>
    <t>226000</t>
  </si>
  <si>
    <t xml:space="preserve"> </t>
  </si>
  <si>
    <t>увеличение стоимости строительных материалов</t>
  </si>
  <si>
    <t>344000</t>
  </si>
  <si>
    <t>346000</t>
  </si>
  <si>
    <t>прочие выплаты</t>
  </si>
  <si>
    <t>853</t>
  </si>
  <si>
    <t>292000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</si>
  <si>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</si>
  <si>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</si>
  <si>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</si>
  <si>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</si>
  <si>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Прочие выплаты</t>
  </si>
  <si>
    <t>112</t>
  </si>
  <si>
    <t>214000</t>
  </si>
  <si>
    <t>Оплата жилищно-коммунальных услуг за исключением электроэнергии,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</si>
  <si>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</si>
  <si>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</si>
  <si>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223000</t>
  </si>
  <si>
    <t>Отдельные мероприятия в рамках подпрограммы "Энергосбережение и повышение энергетической эффективности на территории Богучанского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</si>
  <si>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прочие работы, услуги</t>
  </si>
  <si>
    <t>0340080000</t>
  </si>
  <si>
    <t>Продукты питания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</si>
  <si>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</si>
  <si>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Увеличение стоимости материальных запасов</t>
  </si>
  <si>
    <t>342000</t>
  </si>
  <si>
    <t>Оплата за электроэнергию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</si>
  <si>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</si>
  <si>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</si>
  <si>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</si>
  <si>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</si>
  <si>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</si>
  <si>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212000</t>
  </si>
  <si>
    <t>Увеличение стоимости прочих основных средств</t>
  </si>
  <si>
    <t>310000</t>
  </si>
  <si>
    <t>0110075880</t>
  </si>
  <si>
    <t>Молодежная политика</t>
  </si>
  <si>
    <t>Выполнение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</si>
  <si>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0707</t>
  </si>
  <si>
    <t>0110076490</t>
  </si>
  <si>
    <t>Расходы на отдых, оздоровление и занятость детей и подростков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</si>
  <si>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0110080030</t>
  </si>
  <si>
    <t>340000</t>
  </si>
  <si>
    <t>Социальное обеспечение населения</t>
  </si>
  <si>
    <t>Выполнение государственных полномочий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</si>
  <si>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1003</t>
  </si>
  <si>
    <t>0110075540</t>
  </si>
  <si>
    <t>Увеличение стоимости продуктов питания</t>
  </si>
  <si>
    <t>875</t>
  </si>
  <si>
    <t>0110075660</t>
  </si>
  <si>
    <t>Пособия по социальной помощи населению</t>
  </si>
  <si>
    <t>321</t>
  </si>
  <si>
    <t>262000</t>
  </si>
  <si>
    <t>Итого по коду БК (по коду раздела)</t>
  </si>
  <si>
    <t>266000</t>
  </si>
  <si>
    <t>Социальные пособия и компенсации персоналу в денежной форме</t>
  </si>
  <si>
    <t>Руководитель</t>
  </si>
  <si>
    <t>(уполномоченное лицо)</t>
  </si>
  <si>
    <t>М.П.</t>
  </si>
  <si>
    <t>(должность)</t>
  </si>
  <si>
    <t>(подпись)</t>
  </si>
  <si>
    <t>(расшифровка подписи)</t>
  </si>
  <si>
    <t>Главный бухгалтер</t>
  </si>
  <si>
    <t>Исполнитель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</si>
  <si>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</si>
  <si>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</si>
  <si>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</si>
  <si>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</si>
  <si>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</si>
  <si>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</si>
  <si>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Н.А.Капленко</t>
  </si>
  <si>
    <t xml:space="preserve">           (подпись)                          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</si>
  <si>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</si>
  <si>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</si>
  <si>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</si>
  <si>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</si>
  <si>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</si>
  <si>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</si>
  <si>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</si>
  <si>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</si>
  <si>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</si>
  <si>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</si>
  <si>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</si>
  <si>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</si>
  <si>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</si>
  <si>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</si>
  <si>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</si>
  <si>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</si>
  <si>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О.А.Каверзина</t>
  </si>
  <si>
    <t>04609410</t>
  </si>
  <si>
    <t>Ассигнования 2020 г</t>
  </si>
  <si>
    <t>Обязательства</t>
  </si>
  <si>
    <t>Сумма, всего: (гр.10+гр.11)</t>
  </si>
  <si>
    <t>Неисполнено</t>
  </si>
  <si>
    <t>02</t>
  </si>
  <si>
    <t>Транспортные услуги</t>
  </si>
  <si>
    <t>222000</t>
  </si>
  <si>
    <t>увеличение стоимости мягкого инвентаря</t>
  </si>
  <si>
    <t>345000</t>
  </si>
  <si>
    <t>увеличение стоимости прочих оборотных запасов</t>
  </si>
  <si>
    <t>Обеспечение деятельности (оказание услуг) учреждений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</si>
  <si>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Исполнение судебных актов Российской Федерации и мировых соглашений по возмещению причиненного вреда</t>
  </si>
  <si>
    <t>831</t>
  </si>
  <si>
    <t>297000</t>
  </si>
  <si>
    <t xml:space="preserve"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</t>
  </si>
  <si>
    <t>011004Ф000</t>
  </si>
  <si>
    <t>Обеспечение деятельности (оказание услуг) учреждений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средств, средств добровольных пожертвований,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</si>
  <si>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0110043010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</si>
  <si>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</si>
  <si>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</si>
  <si>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 запасов</t>
  </si>
  <si>
    <t>349000</t>
  </si>
  <si>
    <t>852</t>
  </si>
  <si>
    <t>291000</t>
  </si>
  <si>
    <t>Софинансирование расходов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</si>
  <si>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01100S7450</t>
  </si>
  <si>
    <t>% выполнения</t>
  </si>
  <si>
    <t>заведующая</t>
  </si>
  <si>
    <t>247</t>
  </si>
  <si>
    <t>011004М010</t>
  </si>
  <si>
    <t>Вывоз мусора</t>
  </si>
  <si>
    <t>Гл.экономист</t>
  </si>
  <si>
    <t>Жукова Е.В</t>
  </si>
  <si>
    <t>293000</t>
  </si>
  <si>
    <t>МКДОУ детский сад "Светлячок" с. Карабула</t>
  </si>
  <si>
    <t>Муниципальное казенное  дошкольное общеобразовательное учреждение детский сад "Светлячок" с. Карабула</t>
  </si>
  <si>
    <t>от "30" декабря 2022 г.</t>
  </si>
  <si>
    <t>"30" декабря 2022 г.</t>
  </si>
  <si>
    <t>исполнено за 2022 г.</t>
  </si>
  <si>
    <t>" 30 " декабря  2022г.</t>
  </si>
  <si>
    <t>295000</t>
  </si>
  <si>
    <t>011004Г010 011004М010</t>
  </si>
  <si>
    <t>БЮДЖЕТНАЯ СМЕТА 2022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</si>
</sst>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?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8"/>
      <name val="Arial Cyr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/>
    <xf numFmtId="49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6" fontId="6" fillId="0" borderId="3" xfId="0" applyNumberFormat="1" applyFont="1" applyBorder="1" applyAlignment="1" applyProtection="1">
      <alignment horizontal="left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5" fontId="3" fillId="0" borderId="2" xfId="1" applyNumberFormat="1" applyFont="1" applyFill="1" applyBorder="1" applyAlignment="1"/>
    <xf numFmtId="4" fontId="3" fillId="0" borderId="2" xfId="3" applyNumberFormat="1" applyFont="1" applyFill="1" applyBorder="1" applyAlignment="1">
      <alignment horizontal="right" vertical="center" wrapText="1"/>
    </xf>
    <xf numFmtId="49" fontId="3" fillId="0" borderId="2" xfId="3" applyNumberFormat="1" applyFont="1" applyFill="1" applyBorder="1" applyAlignment="1">
      <alignment horizontal="center" wrapText="1"/>
    </xf>
    <xf numFmtId="4" fontId="7" fillId="0" borderId="2" xfId="0" applyNumberFormat="1" applyFont="1" applyBorder="1" applyAlignment="1" applyProtection="1">
      <alignment horizontal="right" wrapText="1"/>
    </xf>
    <xf numFmtId="49" fontId="2" fillId="0" borderId="2" xfId="3" applyNumberFormat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7" fillId="0" borderId="4" xfId="0" applyNumberFormat="1" applyFont="1" applyBorder="1" applyAlignment="1" applyProtection="1">
      <alignment horizontal="right" vertical="top" wrapText="1"/>
    </xf>
    <xf numFmtId="49" fontId="2" fillId="0" borderId="2" xfId="3" applyNumberFormat="1" applyFont="1" applyFill="1" applyBorder="1" applyAlignment="1">
      <alignment horizontal="center" wrapText="1"/>
    </xf>
    <xf numFmtId="4" fontId="8" fillId="0" borderId="5" xfId="0" applyNumberFormat="1" applyFont="1" applyBorder="1" applyAlignment="1" applyProtection="1">
      <alignment horizontal="right" wrapText="1"/>
    </xf>
    <xf numFmtId="0" fontId="2" fillId="0" borderId="2" xfId="0" applyFont="1" applyFill="1" applyBorder="1" applyAlignment="1">
      <alignment horizontal="left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 wrapText="1"/>
    </xf>
    <xf numFmtId="4" fontId="2" fillId="0" borderId="2" xfId="3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 applyProtection="1">
      <alignment horizontal="right" vertical="top" wrapText="1"/>
    </xf>
    <xf numFmtId="4" fontId="8" fillId="0" borderId="2" xfId="0" applyNumberFormat="1" applyFont="1" applyBorder="1" applyAlignment="1" applyProtection="1">
      <alignment horizontal="right" wrapText="1"/>
    </xf>
    <xf numFmtId="165" fontId="2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6" fontId="6" fillId="0" borderId="2" xfId="4" applyNumberFormat="1" applyFont="1" applyBorder="1" applyAlignment="1" applyProtection="1">
      <alignment horizontal="left" vertical="center" wrapText="1"/>
    </xf>
    <xf numFmtId="165" fontId="3" fillId="0" borderId="0" xfId="1" applyNumberFormat="1" applyFont="1" applyFill="1" applyBorder="1" applyAlignment="1">
      <alignment horizontal="center"/>
    </xf>
    <xf numFmtId="49" fontId="9" fillId="0" borderId="2" xfId="5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 applyAlignme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2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17" xfId="0" applyFont="1" applyBorder="1"/>
    <xf numFmtId="0" fontId="10" fillId="0" borderId="18" xfId="0" applyFont="1" applyBorder="1"/>
    <xf numFmtId="9" fontId="10" fillId="0" borderId="0" xfId="6" applyFont="1" applyAlignment="1"/>
    <xf numFmtId="0" fontId="1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" fontId="3" fillId="0" borderId="2" xfId="3" applyNumberFormat="1" applyFont="1" applyFill="1" applyBorder="1" applyAlignment="1">
      <alignment horizontal="right" wrapText="1"/>
    </xf>
    <xf numFmtId="166" fontId="16" fillId="0" borderId="27" xfId="0" applyNumberFormat="1" applyFont="1" applyBorder="1" applyAlignment="1" applyProtection="1">
      <alignment horizontal="left" vertical="center" wrapText="1"/>
    </xf>
    <xf numFmtId="4" fontId="17" fillId="0" borderId="2" xfId="0" applyNumberFormat="1" applyFont="1" applyBorder="1" applyAlignment="1" applyProtection="1">
      <alignment horizontal="right" wrapText="1"/>
    </xf>
    <xf numFmtId="49" fontId="18" fillId="0" borderId="27" xfId="0" applyNumberFormat="1" applyFont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" fontId="8" fillId="0" borderId="28" xfId="0" applyNumberFormat="1" applyFont="1" applyBorder="1" applyAlignment="1" applyProtection="1">
      <alignment horizontal="right" wrapText="1"/>
    </xf>
    <xf numFmtId="166" fontId="16" fillId="0" borderId="3" xfId="0" applyNumberFormat="1" applyFont="1" applyBorder="1" applyAlignment="1" applyProtection="1">
      <alignment horizontal="left" vertical="center" wrapText="1"/>
    </xf>
    <xf numFmtId="4" fontId="8" fillId="0" borderId="7" xfId="0" applyNumberFormat="1" applyFont="1" applyBorder="1" applyAlignment="1" applyProtection="1">
      <alignment horizontal="right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0" fillId="0" borderId="1" xfId="6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</cellXfs>
  <cellStyles count="7">
    <cellStyle name="Обычный" xfId="0" builtinId="0"/>
    <cellStyle name="Обычный 2" xfId="3"/>
    <cellStyle name="Обычный 3" xfId="4"/>
    <cellStyle name="Обычный 4" xfId="5"/>
    <cellStyle name="Обычный_роспись" xfId="2"/>
    <cellStyle name="Процентный" xfId="6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zoomScaleNormal="100" workbookViewId="0">
      <selection sqref="A1:P24"/>
    </sheetView>
  </sheetViews>
  <sheetFormatPr defaultRowHeight="15.75"/>
  <cols>
    <col min="1" max="1" width="4.42578125" style="55" customWidth="1"/>
    <col min="2" max="2" width="9.140625" style="55"/>
    <col min="3" max="3" width="14.85546875" style="55" customWidth="1"/>
    <col min="4" max="4" width="19.28515625" style="55" customWidth="1"/>
    <col min="5" max="5" width="9.28515625" style="55" customWidth="1"/>
    <col min="6" max="6" width="10.7109375" style="55" customWidth="1"/>
    <col min="7" max="7" width="10.28515625" style="55" customWidth="1"/>
    <col min="8" max="8" width="12.140625" style="55" customWidth="1"/>
    <col min="9" max="9" width="21.28515625" style="55" customWidth="1"/>
    <col min="10" max="10" width="9.28515625" style="55" customWidth="1"/>
    <col min="11" max="11" width="9.140625" style="55" customWidth="1"/>
    <col min="12" max="12" width="8.42578125" style="55" customWidth="1"/>
    <col min="13" max="13" width="9.140625" style="55"/>
    <col min="14" max="14" width="10.7109375" style="55" customWidth="1"/>
    <col min="15" max="16384" width="9.140625" style="55"/>
  </cols>
  <sheetData>
    <row r="1" spans="2:16" ht="55.5" customHeight="1">
      <c r="B1" s="54"/>
      <c r="C1" s="54"/>
      <c r="D1" s="54"/>
      <c r="E1" s="54"/>
      <c r="F1" s="54"/>
      <c r="G1" s="54"/>
      <c r="H1" s="54"/>
      <c r="I1" s="54"/>
      <c r="J1" s="89" t="s">
        <v>94</v>
      </c>
      <c r="K1" s="89"/>
      <c r="L1" s="89"/>
      <c r="M1" s="89"/>
      <c r="N1" s="89"/>
      <c r="O1" s="54"/>
      <c r="P1" s="54"/>
    </row>
    <row r="2" spans="2:16" ht="18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18" customHeight="1">
      <c r="B3" s="90"/>
      <c r="C3" s="90"/>
      <c r="D3" s="90"/>
      <c r="E3" s="90"/>
      <c r="F3" s="90"/>
      <c r="G3" s="90"/>
      <c r="H3" s="56"/>
      <c r="I3" s="54"/>
      <c r="J3" s="91" t="s">
        <v>95</v>
      </c>
      <c r="K3" s="91"/>
      <c r="L3" s="91"/>
      <c r="M3" s="91"/>
      <c r="N3" s="91"/>
      <c r="O3" s="54"/>
      <c r="P3" s="54"/>
    </row>
    <row r="4" spans="2:16" ht="12" customHeight="1">
      <c r="B4" s="88"/>
      <c r="C4" s="88"/>
      <c r="D4" s="88"/>
      <c r="E4" s="88"/>
      <c r="F4" s="88"/>
      <c r="G4" s="88"/>
      <c r="H4" s="88"/>
      <c r="I4" s="54"/>
      <c r="J4" s="92" t="s">
        <v>96</v>
      </c>
      <c r="K4" s="92"/>
      <c r="L4" s="92"/>
      <c r="M4" s="92"/>
      <c r="N4" s="92"/>
      <c r="O4" s="54"/>
      <c r="P4" s="54"/>
    </row>
    <row r="5" spans="2:16" ht="15" customHeight="1">
      <c r="B5" s="90"/>
      <c r="C5" s="90"/>
      <c r="D5" s="90"/>
      <c r="E5" s="90"/>
      <c r="F5" s="90"/>
      <c r="G5" s="90"/>
      <c r="H5" s="90"/>
      <c r="I5" s="54"/>
      <c r="J5" s="54"/>
      <c r="K5" s="57" t="s">
        <v>97</v>
      </c>
      <c r="L5" s="57"/>
      <c r="M5" s="57"/>
      <c r="N5" s="57"/>
      <c r="O5" s="54"/>
      <c r="P5" s="54"/>
    </row>
    <row r="6" spans="2:16">
      <c r="B6" s="58"/>
      <c r="C6" s="58"/>
      <c r="D6" s="58"/>
      <c r="E6" s="58"/>
      <c r="F6" s="58"/>
      <c r="G6" s="58"/>
      <c r="H6" s="93" t="s">
        <v>98</v>
      </c>
      <c r="I6" s="93"/>
      <c r="J6" s="93"/>
      <c r="K6" s="93"/>
      <c r="L6" s="93"/>
      <c r="M6" s="93"/>
      <c r="N6" s="93"/>
      <c r="O6" s="54"/>
      <c r="P6" s="54"/>
    </row>
    <row r="7" spans="2:16" ht="16.5" customHeight="1">
      <c r="B7" s="90"/>
      <c r="C7" s="90"/>
      <c r="D7" s="90"/>
      <c r="E7" s="90"/>
      <c r="F7" s="90"/>
      <c r="G7" s="90"/>
      <c r="H7" s="90"/>
      <c r="I7" s="54"/>
      <c r="J7" s="54"/>
      <c r="K7" s="57" t="s">
        <v>99</v>
      </c>
      <c r="L7" s="57"/>
      <c r="M7" s="57"/>
      <c r="N7" s="57"/>
      <c r="O7" s="54"/>
      <c r="P7" s="54"/>
    </row>
    <row r="8" spans="2:16" ht="17.25" customHeight="1">
      <c r="B8" s="88"/>
      <c r="C8" s="88"/>
      <c r="D8" s="88"/>
      <c r="E8" s="88"/>
      <c r="F8" s="88"/>
      <c r="G8" s="88"/>
      <c r="H8" s="88"/>
      <c r="I8" s="54"/>
      <c r="J8" s="59"/>
      <c r="K8" s="60"/>
      <c r="L8" s="94" t="s">
        <v>100</v>
      </c>
      <c r="M8" s="94"/>
      <c r="N8" s="94"/>
      <c r="O8" s="54"/>
      <c r="P8" s="54"/>
    </row>
    <row r="9" spans="2:16" ht="12" customHeight="1">
      <c r="B9" s="88"/>
      <c r="C9" s="88"/>
      <c r="D9" s="88"/>
      <c r="E9" s="88"/>
      <c r="F9" s="88"/>
      <c r="G9" s="88"/>
      <c r="H9" s="61"/>
      <c r="I9" s="54"/>
      <c r="J9" s="62" t="s">
        <v>101</v>
      </c>
      <c r="K9" s="62"/>
      <c r="L9" s="62"/>
      <c r="M9" s="62"/>
      <c r="N9" s="62"/>
      <c r="O9" s="54"/>
      <c r="P9" s="54"/>
    </row>
    <row r="10" spans="2:16">
      <c r="B10" s="88"/>
      <c r="C10" s="88"/>
      <c r="D10" s="88"/>
      <c r="E10" s="88"/>
      <c r="F10" s="88"/>
      <c r="G10" s="88"/>
      <c r="H10" s="88"/>
      <c r="I10" s="54"/>
      <c r="J10" s="62" t="s">
        <v>157</v>
      </c>
      <c r="K10" s="62"/>
      <c r="L10" s="62"/>
      <c r="M10" s="62"/>
      <c r="N10" s="63"/>
      <c r="O10" s="54"/>
      <c r="P10" s="54"/>
    </row>
    <row r="11" spans="2:16" ht="11.2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16" ht="13.5" customHeight="1" thickBot="1">
      <c r="B12" s="54"/>
      <c r="C12" s="54"/>
      <c r="D12" s="54"/>
      <c r="E12" s="54"/>
      <c r="F12" s="54"/>
      <c r="G12" s="54"/>
      <c r="H12" s="54"/>
      <c r="I12" s="54"/>
      <c r="J12" s="56"/>
      <c r="K12" s="56"/>
      <c r="L12" s="64"/>
      <c r="M12" s="95" t="s">
        <v>102</v>
      </c>
      <c r="N12" s="96"/>
      <c r="O12" s="54"/>
      <c r="P12" s="54"/>
    </row>
    <row r="13" spans="2:16" ht="15.75" customHeight="1">
      <c r="B13" s="97" t="s">
        <v>162</v>
      </c>
      <c r="C13" s="97"/>
      <c r="D13" s="97"/>
      <c r="E13" s="97"/>
      <c r="F13" s="97"/>
      <c r="G13" s="97"/>
      <c r="H13" s="97"/>
      <c r="I13" s="97"/>
      <c r="J13" s="97"/>
      <c r="K13" s="98" t="s">
        <v>103</v>
      </c>
      <c r="L13" s="99"/>
      <c r="M13" s="100" t="s">
        <v>104</v>
      </c>
      <c r="N13" s="101"/>
      <c r="O13" s="54"/>
      <c r="P13" s="54"/>
    </row>
    <row r="14" spans="2:16" ht="12.75" customHeight="1">
      <c r="B14" s="91" t="s">
        <v>156</v>
      </c>
      <c r="C14" s="91"/>
      <c r="D14" s="91"/>
      <c r="E14" s="91"/>
      <c r="F14" s="91"/>
      <c r="G14" s="91"/>
      <c r="H14" s="91"/>
      <c r="I14" s="91"/>
      <c r="J14" s="91"/>
      <c r="K14" s="98" t="s">
        <v>105</v>
      </c>
      <c r="L14" s="99"/>
      <c r="M14" s="102">
        <v>44925</v>
      </c>
      <c r="N14" s="103"/>
      <c r="O14" s="54"/>
      <c r="P14" s="54"/>
    </row>
    <row r="15" spans="2:16" ht="12.75" customHeight="1">
      <c r="B15" s="54"/>
      <c r="C15" s="54"/>
      <c r="D15" s="54"/>
      <c r="E15" s="54"/>
      <c r="F15" s="54"/>
      <c r="G15" s="54"/>
      <c r="H15" s="54"/>
      <c r="I15" s="54"/>
      <c r="J15" s="56"/>
      <c r="K15" s="98" t="s">
        <v>106</v>
      </c>
      <c r="L15" s="99"/>
      <c r="M15" s="104">
        <v>58796222</v>
      </c>
      <c r="N15" s="105"/>
      <c r="O15" s="54"/>
      <c r="P15" s="54"/>
    </row>
    <row r="16" spans="2:16">
      <c r="B16" s="62" t="s">
        <v>107</v>
      </c>
      <c r="C16" s="62"/>
      <c r="D16" s="62"/>
      <c r="E16" s="106" t="s">
        <v>154</v>
      </c>
      <c r="F16" s="106"/>
      <c r="G16" s="106"/>
      <c r="H16" s="106"/>
      <c r="I16" s="106"/>
      <c r="J16" s="62"/>
      <c r="K16" s="98" t="s">
        <v>108</v>
      </c>
      <c r="L16" s="99"/>
      <c r="M16" s="65"/>
      <c r="N16" s="66"/>
      <c r="O16" s="54"/>
      <c r="P16" s="54"/>
    </row>
    <row r="17" spans="2:16">
      <c r="B17" s="67" t="s">
        <v>109</v>
      </c>
      <c r="C17" s="67"/>
      <c r="D17" s="67"/>
      <c r="E17" s="107" t="s">
        <v>98</v>
      </c>
      <c r="F17" s="107"/>
      <c r="G17" s="107"/>
      <c r="H17" s="107"/>
      <c r="I17" s="107"/>
      <c r="J17" s="67"/>
      <c r="K17" s="98" t="s">
        <v>110</v>
      </c>
      <c r="L17" s="99"/>
      <c r="M17" s="108">
        <v>875</v>
      </c>
      <c r="N17" s="103"/>
      <c r="O17" s="54"/>
      <c r="P17" s="54"/>
    </row>
    <row r="18" spans="2:16">
      <c r="B18" s="62" t="s">
        <v>111</v>
      </c>
      <c r="C18" s="62"/>
      <c r="D18" s="62"/>
      <c r="E18" s="92" t="s">
        <v>112</v>
      </c>
      <c r="F18" s="92"/>
      <c r="G18" s="92"/>
      <c r="H18" s="92"/>
      <c r="I18" s="92"/>
      <c r="J18" s="62"/>
      <c r="K18" s="98" t="s">
        <v>113</v>
      </c>
      <c r="L18" s="99"/>
      <c r="M18" s="111" t="s">
        <v>119</v>
      </c>
      <c r="N18" s="112"/>
      <c r="O18" s="54"/>
      <c r="P18" s="54"/>
    </row>
    <row r="19" spans="2:16">
      <c r="B19" s="62" t="s">
        <v>114</v>
      </c>
      <c r="C19" s="62"/>
      <c r="D19" s="62"/>
      <c r="E19" s="113" t="s">
        <v>115</v>
      </c>
      <c r="F19" s="113"/>
      <c r="G19" s="113"/>
      <c r="H19" s="113"/>
      <c r="I19" s="113"/>
      <c r="J19" s="64"/>
      <c r="K19" s="98" t="s">
        <v>116</v>
      </c>
      <c r="L19" s="99"/>
      <c r="M19" s="108">
        <v>383</v>
      </c>
      <c r="N19" s="103"/>
      <c r="O19" s="54"/>
      <c r="P19" s="54"/>
    </row>
    <row r="20" spans="2:16" ht="16.5" thickBot="1">
      <c r="B20" s="63"/>
      <c r="C20" s="63"/>
      <c r="D20" s="62"/>
      <c r="E20" s="62"/>
      <c r="F20" s="62"/>
      <c r="G20" s="62"/>
      <c r="H20" s="62"/>
      <c r="I20" s="63"/>
      <c r="J20" s="64"/>
      <c r="K20" s="98" t="s">
        <v>117</v>
      </c>
      <c r="L20" s="99"/>
      <c r="M20" s="109"/>
      <c r="N20" s="110"/>
      <c r="O20" s="54"/>
      <c r="P20" s="54"/>
    </row>
    <row r="21" spans="2:16" ht="10.5" customHeight="1">
      <c r="B21" s="63"/>
      <c r="C21" s="63"/>
      <c r="D21" s="62"/>
      <c r="E21" s="62"/>
      <c r="F21" s="62"/>
      <c r="G21" s="62"/>
      <c r="H21" s="62"/>
      <c r="I21" s="63"/>
      <c r="J21" s="64"/>
      <c r="K21" s="58"/>
      <c r="L21" s="58"/>
      <c r="M21" s="54"/>
      <c r="N21" s="54"/>
      <c r="O21" s="54"/>
      <c r="P21" s="54"/>
    </row>
    <row r="22" spans="2:16" ht="11.25" customHeight="1">
      <c r="B22" s="63"/>
      <c r="C22" s="63"/>
      <c r="D22" s="63"/>
      <c r="E22" s="63"/>
      <c r="F22" s="63"/>
      <c r="G22" s="63"/>
      <c r="H22" s="63"/>
      <c r="I22" s="63"/>
      <c r="J22" s="68"/>
      <c r="K22" s="56"/>
      <c r="L22" s="54"/>
      <c r="M22" s="54"/>
      <c r="N22" s="54"/>
      <c r="O22" s="54"/>
      <c r="P22" s="54"/>
    </row>
    <row r="23" spans="2:16" ht="11.25" customHeight="1"/>
  </sheetData>
  <mergeCells count="34">
    <mergeCell ref="K20:L20"/>
    <mergeCell ref="M20:N20"/>
    <mergeCell ref="E18:I18"/>
    <mergeCell ref="K18:L18"/>
    <mergeCell ref="M18:N18"/>
    <mergeCell ref="E19:I19"/>
    <mergeCell ref="K19:L19"/>
    <mergeCell ref="M19:N19"/>
    <mergeCell ref="K15:L15"/>
    <mergeCell ref="M15:N15"/>
    <mergeCell ref="E16:I16"/>
    <mergeCell ref="K16:L16"/>
    <mergeCell ref="E17:I17"/>
    <mergeCell ref="K17:L17"/>
    <mergeCell ref="M17:N17"/>
    <mergeCell ref="M12:N12"/>
    <mergeCell ref="B13:J13"/>
    <mergeCell ref="K13:L13"/>
    <mergeCell ref="M13:N13"/>
    <mergeCell ref="B14:J14"/>
    <mergeCell ref="K14:L14"/>
    <mergeCell ref="M14:N14"/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5"/>
  <sheetViews>
    <sheetView topLeftCell="A71" zoomScaleNormal="100" workbookViewId="0">
      <selection sqref="A1:K115"/>
    </sheetView>
  </sheetViews>
  <sheetFormatPr defaultRowHeight="12.75"/>
  <cols>
    <col min="1" max="1" width="44.28515625" style="6" customWidth="1"/>
    <col min="2" max="2" width="7.7109375" style="5" customWidth="1"/>
    <col min="3" max="3" width="7.140625" style="6" customWidth="1"/>
    <col min="4" max="4" width="9" style="6" customWidth="1"/>
    <col min="5" max="5" width="11.7109375" style="6" customWidth="1"/>
    <col min="6" max="6" width="9.85546875" style="6" customWidth="1"/>
    <col min="7" max="7" width="10.140625" style="6" customWidth="1"/>
    <col min="8" max="8" width="14.7109375" style="6" customWidth="1"/>
    <col min="9" max="9" width="14.5703125" style="6" customWidth="1"/>
    <col min="10" max="10" width="15.7109375" style="6" customWidth="1"/>
    <col min="11" max="11" width="15" style="6" customWidth="1"/>
    <col min="12" max="256" width="9.140625" style="6"/>
    <col min="257" max="257" width="44.28515625" style="6" customWidth="1"/>
    <col min="258" max="258" width="7.7109375" style="6" customWidth="1"/>
    <col min="259" max="259" width="7.140625" style="6" customWidth="1"/>
    <col min="260" max="260" width="9" style="6" customWidth="1"/>
    <col min="261" max="261" width="11.7109375" style="6" customWidth="1"/>
    <col min="262" max="262" width="9.85546875" style="6" customWidth="1"/>
    <col min="263" max="263" width="10.140625" style="6" customWidth="1"/>
    <col min="264" max="264" width="14.7109375" style="6" customWidth="1"/>
    <col min="265" max="265" width="14.5703125" style="6" customWidth="1"/>
    <col min="266" max="266" width="15.7109375" style="6" customWidth="1"/>
    <col min="267" max="267" width="15" style="6" customWidth="1"/>
    <col min="268" max="512" width="9.140625" style="6"/>
    <col min="513" max="513" width="44.28515625" style="6" customWidth="1"/>
    <col min="514" max="514" width="7.7109375" style="6" customWidth="1"/>
    <col min="515" max="515" width="7.140625" style="6" customWidth="1"/>
    <col min="516" max="516" width="9" style="6" customWidth="1"/>
    <col min="517" max="517" width="11.7109375" style="6" customWidth="1"/>
    <col min="518" max="518" width="9.85546875" style="6" customWidth="1"/>
    <col min="519" max="519" width="10.140625" style="6" customWidth="1"/>
    <col min="520" max="520" width="14.7109375" style="6" customWidth="1"/>
    <col min="521" max="521" width="14.5703125" style="6" customWidth="1"/>
    <col min="522" max="522" width="15.7109375" style="6" customWidth="1"/>
    <col min="523" max="523" width="15" style="6" customWidth="1"/>
    <col min="524" max="768" width="9.140625" style="6"/>
    <col min="769" max="769" width="44.28515625" style="6" customWidth="1"/>
    <col min="770" max="770" width="7.7109375" style="6" customWidth="1"/>
    <col min="771" max="771" width="7.140625" style="6" customWidth="1"/>
    <col min="772" max="772" width="9" style="6" customWidth="1"/>
    <col min="773" max="773" width="11.7109375" style="6" customWidth="1"/>
    <col min="774" max="774" width="9.85546875" style="6" customWidth="1"/>
    <col min="775" max="775" width="10.140625" style="6" customWidth="1"/>
    <col min="776" max="776" width="14.7109375" style="6" customWidth="1"/>
    <col min="777" max="777" width="14.5703125" style="6" customWidth="1"/>
    <col min="778" max="778" width="15.7109375" style="6" customWidth="1"/>
    <col min="779" max="779" width="15" style="6" customWidth="1"/>
    <col min="780" max="1024" width="9.140625" style="6"/>
    <col min="1025" max="1025" width="44.28515625" style="6" customWidth="1"/>
    <col min="1026" max="1026" width="7.7109375" style="6" customWidth="1"/>
    <col min="1027" max="1027" width="7.140625" style="6" customWidth="1"/>
    <col min="1028" max="1028" width="9" style="6" customWidth="1"/>
    <col min="1029" max="1029" width="11.7109375" style="6" customWidth="1"/>
    <col min="1030" max="1030" width="9.85546875" style="6" customWidth="1"/>
    <col min="1031" max="1031" width="10.140625" style="6" customWidth="1"/>
    <col min="1032" max="1032" width="14.7109375" style="6" customWidth="1"/>
    <col min="1033" max="1033" width="14.5703125" style="6" customWidth="1"/>
    <col min="1034" max="1034" width="15.7109375" style="6" customWidth="1"/>
    <col min="1035" max="1035" width="15" style="6" customWidth="1"/>
    <col min="1036" max="1280" width="9.140625" style="6"/>
    <col min="1281" max="1281" width="44.28515625" style="6" customWidth="1"/>
    <col min="1282" max="1282" width="7.7109375" style="6" customWidth="1"/>
    <col min="1283" max="1283" width="7.140625" style="6" customWidth="1"/>
    <col min="1284" max="1284" width="9" style="6" customWidth="1"/>
    <col min="1285" max="1285" width="11.7109375" style="6" customWidth="1"/>
    <col min="1286" max="1286" width="9.85546875" style="6" customWidth="1"/>
    <col min="1287" max="1287" width="10.140625" style="6" customWidth="1"/>
    <col min="1288" max="1288" width="14.7109375" style="6" customWidth="1"/>
    <col min="1289" max="1289" width="14.5703125" style="6" customWidth="1"/>
    <col min="1290" max="1290" width="15.7109375" style="6" customWidth="1"/>
    <col min="1291" max="1291" width="15" style="6" customWidth="1"/>
    <col min="1292" max="1536" width="9.140625" style="6"/>
    <col min="1537" max="1537" width="44.28515625" style="6" customWidth="1"/>
    <col min="1538" max="1538" width="7.7109375" style="6" customWidth="1"/>
    <col min="1539" max="1539" width="7.140625" style="6" customWidth="1"/>
    <col min="1540" max="1540" width="9" style="6" customWidth="1"/>
    <col min="1541" max="1541" width="11.7109375" style="6" customWidth="1"/>
    <col min="1542" max="1542" width="9.85546875" style="6" customWidth="1"/>
    <col min="1543" max="1543" width="10.140625" style="6" customWidth="1"/>
    <col min="1544" max="1544" width="14.7109375" style="6" customWidth="1"/>
    <col min="1545" max="1545" width="14.5703125" style="6" customWidth="1"/>
    <col min="1546" max="1546" width="15.7109375" style="6" customWidth="1"/>
    <col min="1547" max="1547" width="15" style="6" customWidth="1"/>
    <col min="1548" max="1792" width="9.140625" style="6"/>
    <col min="1793" max="1793" width="44.28515625" style="6" customWidth="1"/>
    <col min="1794" max="1794" width="7.7109375" style="6" customWidth="1"/>
    <col min="1795" max="1795" width="7.140625" style="6" customWidth="1"/>
    <col min="1796" max="1796" width="9" style="6" customWidth="1"/>
    <col min="1797" max="1797" width="11.7109375" style="6" customWidth="1"/>
    <col min="1798" max="1798" width="9.85546875" style="6" customWidth="1"/>
    <col min="1799" max="1799" width="10.140625" style="6" customWidth="1"/>
    <col min="1800" max="1800" width="14.7109375" style="6" customWidth="1"/>
    <col min="1801" max="1801" width="14.5703125" style="6" customWidth="1"/>
    <col min="1802" max="1802" width="15.7109375" style="6" customWidth="1"/>
    <col min="1803" max="1803" width="15" style="6" customWidth="1"/>
    <col min="1804" max="2048" width="9.140625" style="6"/>
    <col min="2049" max="2049" width="44.28515625" style="6" customWidth="1"/>
    <col min="2050" max="2050" width="7.7109375" style="6" customWidth="1"/>
    <col min="2051" max="2051" width="7.140625" style="6" customWidth="1"/>
    <col min="2052" max="2052" width="9" style="6" customWidth="1"/>
    <col min="2053" max="2053" width="11.7109375" style="6" customWidth="1"/>
    <col min="2054" max="2054" width="9.85546875" style="6" customWidth="1"/>
    <col min="2055" max="2055" width="10.140625" style="6" customWidth="1"/>
    <col min="2056" max="2056" width="14.7109375" style="6" customWidth="1"/>
    <col min="2057" max="2057" width="14.5703125" style="6" customWidth="1"/>
    <col min="2058" max="2058" width="15.7109375" style="6" customWidth="1"/>
    <col min="2059" max="2059" width="15" style="6" customWidth="1"/>
    <col min="2060" max="2304" width="9.140625" style="6"/>
    <col min="2305" max="2305" width="44.28515625" style="6" customWidth="1"/>
    <col min="2306" max="2306" width="7.7109375" style="6" customWidth="1"/>
    <col min="2307" max="2307" width="7.140625" style="6" customWidth="1"/>
    <col min="2308" max="2308" width="9" style="6" customWidth="1"/>
    <col min="2309" max="2309" width="11.7109375" style="6" customWidth="1"/>
    <col min="2310" max="2310" width="9.85546875" style="6" customWidth="1"/>
    <col min="2311" max="2311" width="10.140625" style="6" customWidth="1"/>
    <col min="2312" max="2312" width="14.7109375" style="6" customWidth="1"/>
    <col min="2313" max="2313" width="14.5703125" style="6" customWidth="1"/>
    <col min="2314" max="2314" width="15.7109375" style="6" customWidth="1"/>
    <col min="2315" max="2315" width="15" style="6" customWidth="1"/>
    <col min="2316" max="2560" width="9.140625" style="6"/>
    <col min="2561" max="2561" width="44.28515625" style="6" customWidth="1"/>
    <col min="2562" max="2562" width="7.7109375" style="6" customWidth="1"/>
    <col min="2563" max="2563" width="7.140625" style="6" customWidth="1"/>
    <col min="2564" max="2564" width="9" style="6" customWidth="1"/>
    <col min="2565" max="2565" width="11.7109375" style="6" customWidth="1"/>
    <col min="2566" max="2566" width="9.85546875" style="6" customWidth="1"/>
    <col min="2567" max="2567" width="10.140625" style="6" customWidth="1"/>
    <col min="2568" max="2568" width="14.7109375" style="6" customWidth="1"/>
    <col min="2569" max="2569" width="14.5703125" style="6" customWidth="1"/>
    <col min="2570" max="2570" width="15.7109375" style="6" customWidth="1"/>
    <col min="2571" max="2571" width="15" style="6" customWidth="1"/>
    <col min="2572" max="2816" width="9.140625" style="6"/>
    <col min="2817" max="2817" width="44.28515625" style="6" customWidth="1"/>
    <col min="2818" max="2818" width="7.7109375" style="6" customWidth="1"/>
    <col min="2819" max="2819" width="7.140625" style="6" customWidth="1"/>
    <col min="2820" max="2820" width="9" style="6" customWidth="1"/>
    <col min="2821" max="2821" width="11.7109375" style="6" customWidth="1"/>
    <col min="2822" max="2822" width="9.85546875" style="6" customWidth="1"/>
    <col min="2823" max="2823" width="10.140625" style="6" customWidth="1"/>
    <col min="2824" max="2824" width="14.7109375" style="6" customWidth="1"/>
    <col min="2825" max="2825" width="14.5703125" style="6" customWidth="1"/>
    <col min="2826" max="2826" width="15.7109375" style="6" customWidth="1"/>
    <col min="2827" max="2827" width="15" style="6" customWidth="1"/>
    <col min="2828" max="3072" width="9.140625" style="6"/>
    <col min="3073" max="3073" width="44.28515625" style="6" customWidth="1"/>
    <col min="3074" max="3074" width="7.7109375" style="6" customWidth="1"/>
    <col min="3075" max="3075" width="7.140625" style="6" customWidth="1"/>
    <col min="3076" max="3076" width="9" style="6" customWidth="1"/>
    <col min="3077" max="3077" width="11.7109375" style="6" customWidth="1"/>
    <col min="3078" max="3078" width="9.85546875" style="6" customWidth="1"/>
    <col min="3079" max="3079" width="10.140625" style="6" customWidth="1"/>
    <col min="3080" max="3080" width="14.7109375" style="6" customWidth="1"/>
    <col min="3081" max="3081" width="14.5703125" style="6" customWidth="1"/>
    <col min="3082" max="3082" width="15.7109375" style="6" customWidth="1"/>
    <col min="3083" max="3083" width="15" style="6" customWidth="1"/>
    <col min="3084" max="3328" width="9.140625" style="6"/>
    <col min="3329" max="3329" width="44.28515625" style="6" customWidth="1"/>
    <col min="3330" max="3330" width="7.7109375" style="6" customWidth="1"/>
    <col min="3331" max="3331" width="7.140625" style="6" customWidth="1"/>
    <col min="3332" max="3332" width="9" style="6" customWidth="1"/>
    <col min="3333" max="3333" width="11.7109375" style="6" customWidth="1"/>
    <col min="3334" max="3334" width="9.85546875" style="6" customWidth="1"/>
    <col min="3335" max="3335" width="10.140625" style="6" customWidth="1"/>
    <col min="3336" max="3336" width="14.7109375" style="6" customWidth="1"/>
    <col min="3337" max="3337" width="14.5703125" style="6" customWidth="1"/>
    <col min="3338" max="3338" width="15.7109375" style="6" customWidth="1"/>
    <col min="3339" max="3339" width="15" style="6" customWidth="1"/>
    <col min="3340" max="3584" width="9.140625" style="6"/>
    <col min="3585" max="3585" width="44.28515625" style="6" customWidth="1"/>
    <col min="3586" max="3586" width="7.7109375" style="6" customWidth="1"/>
    <col min="3587" max="3587" width="7.140625" style="6" customWidth="1"/>
    <col min="3588" max="3588" width="9" style="6" customWidth="1"/>
    <col min="3589" max="3589" width="11.7109375" style="6" customWidth="1"/>
    <col min="3590" max="3590" width="9.85546875" style="6" customWidth="1"/>
    <col min="3591" max="3591" width="10.140625" style="6" customWidth="1"/>
    <col min="3592" max="3592" width="14.7109375" style="6" customWidth="1"/>
    <col min="3593" max="3593" width="14.5703125" style="6" customWidth="1"/>
    <col min="3594" max="3594" width="15.7109375" style="6" customWidth="1"/>
    <col min="3595" max="3595" width="15" style="6" customWidth="1"/>
    <col min="3596" max="3840" width="9.140625" style="6"/>
    <col min="3841" max="3841" width="44.28515625" style="6" customWidth="1"/>
    <col min="3842" max="3842" width="7.7109375" style="6" customWidth="1"/>
    <col min="3843" max="3843" width="7.140625" style="6" customWidth="1"/>
    <col min="3844" max="3844" width="9" style="6" customWidth="1"/>
    <col min="3845" max="3845" width="11.7109375" style="6" customWidth="1"/>
    <col min="3846" max="3846" width="9.85546875" style="6" customWidth="1"/>
    <col min="3847" max="3847" width="10.140625" style="6" customWidth="1"/>
    <col min="3848" max="3848" width="14.7109375" style="6" customWidth="1"/>
    <col min="3849" max="3849" width="14.5703125" style="6" customWidth="1"/>
    <col min="3850" max="3850" width="15.7109375" style="6" customWidth="1"/>
    <col min="3851" max="3851" width="15" style="6" customWidth="1"/>
    <col min="3852" max="4096" width="9.140625" style="6"/>
    <col min="4097" max="4097" width="44.28515625" style="6" customWidth="1"/>
    <col min="4098" max="4098" width="7.7109375" style="6" customWidth="1"/>
    <col min="4099" max="4099" width="7.140625" style="6" customWidth="1"/>
    <col min="4100" max="4100" width="9" style="6" customWidth="1"/>
    <col min="4101" max="4101" width="11.7109375" style="6" customWidth="1"/>
    <col min="4102" max="4102" width="9.85546875" style="6" customWidth="1"/>
    <col min="4103" max="4103" width="10.140625" style="6" customWidth="1"/>
    <col min="4104" max="4104" width="14.7109375" style="6" customWidth="1"/>
    <col min="4105" max="4105" width="14.5703125" style="6" customWidth="1"/>
    <col min="4106" max="4106" width="15.7109375" style="6" customWidth="1"/>
    <col min="4107" max="4107" width="15" style="6" customWidth="1"/>
    <col min="4108" max="4352" width="9.140625" style="6"/>
    <col min="4353" max="4353" width="44.28515625" style="6" customWidth="1"/>
    <col min="4354" max="4354" width="7.7109375" style="6" customWidth="1"/>
    <col min="4355" max="4355" width="7.140625" style="6" customWidth="1"/>
    <col min="4356" max="4356" width="9" style="6" customWidth="1"/>
    <col min="4357" max="4357" width="11.7109375" style="6" customWidth="1"/>
    <col min="4358" max="4358" width="9.85546875" style="6" customWidth="1"/>
    <col min="4359" max="4359" width="10.140625" style="6" customWidth="1"/>
    <col min="4360" max="4360" width="14.7109375" style="6" customWidth="1"/>
    <col min="4361" max="4361" width="14.5703125" style="6" customWidth="1"/>
    <col min="4362" max="4362" width="15.7109375" style="6" customWidth="1"/>
    <col min="4363" max="4363" width="15" style="6" customWidth="1"/>
    <col min="4364" max="4608" width="9.140625" style="6"/>
    <col min="4609" max="4609" width="44.28515625" style="6" customWidth="1"/>
    <col min="4610" max="4610" width="7.7109375" style="6" customWidth="1"/>
    <col min="4611" max="4611" width="7.140625" style="6" customWidth="1"/>
    <col min="4612" max="4612" width="9" style="6" customWidth="1"/>
    <col min="4613" max="4613" width="11.7109375" style="6" customWidth="1"/>
    <col min="4614" max="4614" width="9.85546875" style="6" customWidth="1"/>
    <col min="4615" max="4615" width="10.140625" style="6" customWidth="1"/>
    <col min="4616" max="4616" width="14.7109375" style="6" customWidth="1"/>
    <col min="4617" max="4617" width="14.5703125" style="6" customWidth="1"/>
    <col min="4618" max="4618" width="15.7109375" style="6" customWidth="1"/>
    <col min="4619" max="4619" width="15" style="6" customWidth="1"/>
    <col min="4620" max="4864" width="9.140625" style="6"/>
    <col min="4865" max="4865" width="44.28515625" style="6" customWidth="1"/>
    <col min="4866" max="4866" width="7.7109375" style="6" customWidth="1"/>
    <col min="4867" max="4867" width="7.140625" style="6" customWidth="1"/>
    <col min="4868" max="4868" width="9" style="6" customWidth="1"/>
    <col min="4869" max="4869" width="11.7109375" style="6" customWidth="1"/>
    <col min="4870" max="4870" width="9.85546875" style="6" customWidth="1"/>
    <col min="4871" max="4871" width="10.140625" style="6" customWidth="1"/>
    <col min="4872" max="4872" width="14.7109375" style="6" customWidth="1"/>
    <col min="4873" max="4873" width="14.5703125" style="6" customWidth="1"/>
    <col min="4874" max="4874" width="15.7109375" style="6" customWidth="1"/>
    <col min="4875" max="4875" width="15" style="6" customWidth="1"/>
    <col min="4876" max="5120" width="9.140625" style="6"/>
    <col min="5121" max="5121" width="44.28515625" style="6" customWidth="1"/>
    <col min="5122" max="5122" width="7.7109375" style="6" customWidth="1"/>
    <col min="5123" max="5123" width="7.140625" style="6" customWidth="1"/>
    <col min="5124" max="5124" width="9" style="6" customWidth="1"/>
    <col min="5125" max="5125" width="11.7109375" style="6" customWidth="1"/>
    <col min="5126" max="5126" width="9.85546875" style="6" customWidth="1"/>
    <col min="5127" max="5127" width="10.140625" style="6" customWidth="1"/>
    <col min="5128" max="5128" width="14.7109375" style="6" customWidth="1"/>
    <col min="5129" max="5129" width="14.5703125" style="6" customWidth="1"/>
    <col min="5130" max="5130" width="15.7109375" style="6" customWidth="1"/>
    <col min="5131" max="5131" width="15" style="6" customWidth="1"/>
    <col min="5132" max="5376" width="9.140625" style="6"/>
    <col min="5377" max="5377" width="44.28515625" style="6" customWidth="1"/>
    <col min="5378" max="5378" width="7.7109375" style="6" customWidth="1"/>
    <col min="5379" max="5379" width="7.140625" style="6" customWidth="1"/>
    <col min="5380" max="5380" width="9" style="6" customWidth="1"/>
    <col min="5381" max="5381" width="11.7109375" style="6" customWidth="1"/>
    <col min="5382" max="5382" width="9.85546875" style="6" customWidth="1"/>
    <col min="5383" max="5383" width="10.140625" style="6" customWidth="1"/>
    <col min="5384" max="5384" width="14.7109375" style="6" customWidth="1"/>
    <col min="5385" max="5385" width="14.5703125" style="6" customWidth="1"/>
    <col min="5386" max="5386" width="15.7109375" style="6" customWidth="1"/>
    <col min="5387" max="5387" width="15" style="6" customWidth="1"/>
    <col min="5388" max="5632" width="9.140625" style="6"/>
    <col min="5633" max="5633" width="44.28515625" style="6" customWidth="1"/>
    <col min="5634" max="5634" width="7.7109375" style="6" customWidth="1"/>
    <col min="5635" max="5635" width="7.140625" style="6" customWidth="1"/>
    <col min="5636" max="5636" width="9" style="6" customWidth="1"/>
    <col min="5637" max="5637" width="11.7109375" style="6" customWidth="1"/>
    <col min="5638" max="5638" width="9.85546875" style="6" customWidth="1"/>
    <col min="5639" max="5639" width="10.140625" style="6" customWidth="1"/>
    <col min="5640" max="5640" width="14.7109375" style="6" customWidth="1"/>
    <col min="5641" max="5641" width="14.5703125" style="6" customWidth="1"/>
    <col min="5642" max="5642" width="15.7109375" style="6" customWidth="1"/>
    <col min="5643" max="5643" width="15" style="6" customWidth="1"/>
    <col min="5644" max="5888" width="9.140625" style="6"/>
    <col min="5889" max="5889" width="44.28515625" style="6" customWidth="1"/>
    <col min="5890" max="5890" width="7.7109375" style="6" customWidth="1"/>
    <col min="5891" max="5891" width="7.140625" style="6" customWidth="1"/>
    <col min="5892" max="5892" width="9" style="6" customWidth="1"/>
    <col min="5893" max="5893" width="11.7109375" style="6" customWidth="1"/>
    <col min="5894" max="5894" width="9.85546875" style="6" customWidth="1"/>
    <col min="5895" max="5895" width="10.140625" style="6" customWidth="1"/>
    <col min="5896" max="5896" width="14.7109375" style="6" customWidth="1"/>
    <col min="5897" max="5897" width="14.5703125" style="6" customWidth="1"/>
    <col min="5898" max="5898" width="15.7109375" style="6" customWidth="1"/>
    <col min="5899" max="5899" width="15" style="6" customWidth="1"/>
    <col min="5900" max="6144" width="9.140625" style="6"/>
    <col min="6145" max="6145" width="44.28515625" style="6" customWidth="1"/>
    <col min="6146" max="6146" width="7.7109375" style="6" customWidth="1"/>
    <col min="6147" max="6147" width="7.140625" style="6" customWidth="1"/>
    <col min="6148" max="6148" width="9" style="6" customWidth="1"/>
    <col min="6149" max="6149" width="11.7109375" style="6" customWidth="1"/>
    <col min="6150" max="6150" width="9.85546875" style="6" customWidth="1"/>
    <col min="6151" max="6151" width="10.140625" style="6" customWidth="1"/>
    <col min="6152" max="6152" width="14.7109375" style="6" customWidth="1"/>
    <col min="6153" max="6153" width="14.5703125" style="6" customWidth="1"/>
    <col min="6154" max="6154" width="15.7109375" style="6" customWidth="1"/>
    <col min="6155" max="6155" width="15" style="6" customWidth="1"/>
    <col min="6156" max="6400" width="9.140625" style="6"/>
    <col min="6401" max="6401" width="44.28515625" style="6" customWidth="1"/>
    <col min="6402" max="6402" width="7.7109375" style="6" customWidth="1"/>
    <col min="6403" max="6403" width="7.140625" style="6" customWidth="1"/>
    <col min="6404" max="6404" width="9" style="6" customWidth="1"/>
    <col min="6405" max="6405" width="11.7109375" style="6" customWidth="1"/>
    <col min="6406" max="6406" width="9.85546875" style="6" customWidth="1"/>
    <col min="6407" max="6407" width="10.140625" style="6" customWidth="1"/>
    <col min="6408" max="6408" width="14.7109375" style="6" customWidth="1"/>
    <col min="6409" max="6409" width="14.5703125" style="6" customWidth="1"/>
    <col min="6410" max="6410" width="15.7109375" style="6" customWidth="1"/>
    <col min="6411" max="6411" width="15" style="6" customWidth="1"/>
    <col min="6412" max="6656" width="9.140625" style="6"/>
    <col min="6657" max="6657" width="44.28515625" style="6" customWidth="1"/>
    <col min="6658" max="6658" width="7.7109375" style="6" customWidth="1"/>
    <col min="6659" max="6659" width="7.140625" style="6" customWidth="1"/>
    <col min="6660" max="6660" width="9" style="6" customWidth="1"/>
    <col min="6661" max="6661" width="11.7109375" style="6" customWidth="1"/>
    <col min="6662" max="6662" width="9.85546875" style="6" customWidth="1"/>
    <col min="6663" max="6663" width="10.140625" style="6" customWidth="1"/>
    <col min="6664" max="6664" width="14.7109375" style="6" customWidth="1"/>
    <col min="6665" max="6665" width="14.5703125" style="6" customWidth="1"/>
    <col min="6666" max="6666" width="15.7109375" style="6" customWidth="1"/>
    <col min="6667" max="6667" width="15" style="6" customWidth="1"/>
    <col min="6668" max="6912" width="9.140625" style="6"/>
    <col min="6913" max="6913" width="44.28515625" style="6" customWidth="1"/>
    <col min="6914" max="6914" width="7.7109375" style="6" customWidth="1"/>
    <col min="6915" max="6915" width="7.140625" style="6" customWidth="1"/>
    <col min="6916" max="6916" width="9" style="6" customWidth="1"/>
    <col min="6917" max="6917" width="11.7109375" style="6" customWidth="1"/>
    <col min="6918" max="6918" width="9.85546875" style="6" customWidth="1"/>
    <col min="6919" max="6919" width="10.140625" style="6" customWidth="1"/>
    <col min="6920" max="6920" width="14.7109375" style="6" customWidth="1"/>
    <col min="6921" max="6921" width="14.5703125" style="6" customWidth="1"/>
    <col min="6922" max="6922" width="15.7109375" style="6" customWidth="1"/>
    <col min="6923" max="6923" width="15" style="6" customWidth="1"/>
    <col min="6924" max="7168" width="9.140625" style="6"/>
    <col min="7169" max="7169" width="44.28515625" style="6" customWidth="1"/>
    <col min="7170" max="7170" width="7.7109375" style="6" customWidth="1"/>
    <col min="7171" max="7171" width="7.140625" style="6" customWidth="1"/>
    <col min="7172" max="7172" width="9" style="6" customWidth="1"/>
    <col min="7173" max="7173" width="11.7109375" style="6" customWidth="1"/>
    <col min="7174" max="7174" width="9.85546875" style="6" customWidth="1"/>
    <col min="7175" max="7175" width="10.140625" style="6" customWidth="1"/>
    <col min="7176" max="7176" width="14.7109375" style="6" customWidth="1"/>
    <col min="7177" max="7177" width="14.5703125" style="6" customWidth="1"/>
    <col min="7178" max="7178" width="15.7109375" style="6" customWidth="1"/>
    <col min="7179" max="7179" width="15" style="6" customWidth="1"/>
    <col min="7180" max="7424" width="9.140625" style="6"/>
    <col min="7425" max="7425" width="44.28515625" style="6" customWidth="1"/>
    <col min="7426" max="7426" width="7.7109375" style="6" customWidth="1"/>
    <col min="7427" max="7427" width="7.140625" style="6" customWidth="1"/>
    <col min="7428" max="7428" width="9" style="6" customWidth="1"/>
    <col min="7429" max="7429" width="11.7109375" style="6" customWidth="1"/>
    <col min="7430" max="7430" width="9.85546875" style="6" customWidth="1"/>
    <col min="7431" max="7431" width="10.140625" style="6" customWidth="1"/>
    <col min="7432" max="7432" width="14.7109375" style="6" customWidth="1"/>
    <col min="7433" max="7433" width="14.5703125" style="6" customWidth="1"/>
    <col min="7434" max="7434" width="15.7109375" style="6" customWidth="1"/>
    <col min="7435" max="7435" width="15" style="6" customWidth="1"/>
    <col min="7436" max="7680" width="9.140625" style="6"/>
    <col min="7681" max="7681" width="44.28515625" style="6" customWidth="1"/>
    <col min="7682" max="7682" width="7.7109375" style="6" customWidth="1"/>
    <col min="7683" max="7683" width="7.140625" style="6" customWidth="1"/>
    <col min="7684" max="7684" width="9" style="6" customWidth="1"/>
    <col min="7685" max="7685" width="11.7109375" style="6" customWidth="1"/>
    <col min="7686" max="7686" width="9.85546875" style="6" customWidth="1"/>
    <col min="7687" max="7687" width="10.140625" style="6" customWidth="1"/>
    <col min="7688" max="7688" width="14.7109375" style="6" customWidth="1"/>
    <col min="7689" max="7689" width="14.5703125" style="6" customWidth="1"/>
    <col min="7690" max="7690" width="15.7109375" style="6" customWidth="1"/>
    <col min="7691" max="7691" width="15" style="6" customWidth="1"/>
    <col min="7692" max="7936" width="9.140625" style="6"/>
    <col min="7937" max="7937" width="44.28515625" style="6" customWidth="1"/>
    <col min="7938" max="7938" width="7.7109375" style="6" customWidth="1"/>
    <col min="7939" max="7939" width="7.140625" style="6" customWidth="1"/>
    <col min="7940" max="7940" width="9" style="6" customWidth="1"/>
    <col min="7941" max="7941" width="11.7109375" style="6" customWidth="1"/>
    <col min="7942" max="7942" width="9.85546875" style="6" customWidth="1"/>
    <col min="7943" max="7943" width="10.140625" style="6" customWidth="1"/>
    <col min="7944" max="7944" width="14.7109375" style="6" customWidth="1"/>
    <col min="7945" max="7945" width="14.5703125" style="6" customWidth="1"/>
    <col min="7946" max="7946" width="15.7109375" style="6" customWidth="1"/>
    <col min="7947" max="7947" width="15" style="6" customWidth="1"/>
    <col min="7948" max="8192" width="9.140625" style="6"/>
    <col min="8193" max="8193" width="44.28515625" style="6" customWidth="1"/>
    <col min="8194" max="8194" width="7.7109375" style="6" customWidth="1"/>
    <col min="8195" max="8195" width="7.140625" style="6" customWidth="1"/>
    <col min="8196" max="8196" width="9" style="6" customWidth="1"/>
    <col min="8197" max="8197" width="11.7109375" style="6" customWidth="1"/>
    <col min="8198" max="8198" width="9.85546875" style="6" customWidth="1"/>
    <col min="8199" max="8199" width="10.140625" style="6" customWidth="1"/>
    <col min="8200" max="8200" width="14.7109375" style="6" customWidth="1"/>
    <col min="8201" max="8201" width="14.5703125" style="6" customWidth="1"/>
    <col min="8202" max="8202" width="15.7109375" style="6" customWidth="1"/>
    <col min="8203" max="8203" width="15" style="6" customWidth="1"/>
    <col min="8204" max="8448" width="9.140625" style="6"/>
    <col min="8449" max="8449" width="44.28515625" style="6" customWidth="1"/>
    <col min="8450" max="8450" width="7.7109375" style="6" customWidth="1"/>
    <col min="8451" max="8451" width="7.140625" style="6" customWidth="1"/>
    <col min="8452" max="8452" width="9" style="6" customWidth="1"/>
    <col min="8453" max="8453" width="11.7109375" style="6" customWidth="1"/>
    <col min="8454" max="8454" width="9.85546875" style="6" customWidth="1"/>
    <col min="8455" max="8455" width="10.140625" style="6" customWidth="1"/>
    <col min="8456" max="8456" width="14.7109375" style="6" customWidth="1"/>
    <col min="8457" max="8457" width="14.5703125" style="6" customWidth="1"/>
    <col min="8458" max="8458" width="15.7109375" style="6" customWidth="1"/>
    <col min="8459" max="8459" width="15" style="6" customWidth="1"/>
    <col min="8460" max="8704" width="9.140625" style="6"/>
    <col min="8705" max="8705" width="44.28515625" style="6" customWidth="1"/>
    <col min="8706" max="8706" width="7.7109375" style="6" customWidth="1"/>
    <col min="8707" max="8707" width="7.140625" style="6" customWidth="1"/>
    <col min="8708" max="8708" width="9" style="6" customWidth="1"/>
    <col min="8709" max="8709" width="11.7109375" style="6" customWidth="1"/>
    <col min="8710" max="8710" width="9.85546875" style="6" customWidth="1"/>
    <col min="8711" max="8711" width="10.140625" style="6" customWidth="1"/>
    <col min="8712" max="8712" width="14.7109375" style="6" customWidth="1"/>
    <col min="8713" max="8713" width="14.5703125" style="6" customWidth="1"/>
    <col min="8714" max="8714" width="15.7109375" style="6" customWidth="1"/>
    <col min="8715" max="8715" width="15" style="6" customWidth="1"/>
    <col min="8716" max="8960" width="9.140625" style="6"/>
    <col min="8961" max="8961" width="44.28515625" style="6" customWidth="1"/>
    <col min="8962" max="8962" width="7.7109375" style="6" customWidth="1"/>
    <col min="8963" max="8963" width="7.140625" style="6" customWidth="1"/>
    <col min="8964" max="8964" width="9" style="6" customWidth="1"/>
    <col min="8965" max="8965" width="11.7109375" style="6" customWidth="1"/>
    <col min="8966" max="8966" width="9.85546875" style="6" customWidth="1"/>
    <col min="8967" max="8967" width="10.140625" style="6" customWidth="1"/>
    <col min="8968" max="8968" width="14.7109375" style="6" customWidth="1"/>
    <col min="8969" max="8969" width="14.5703125" style="6" customWidth="1"/>
    <col min="8970" max="8970" width="15.7109375" style="6" customWidth="1"/>
    <col min="8971" max="8971" width="15" style="6" customWidth="1"/>
    <col min="8972" max="9216" width="9.140625" style="6"/>
    <col min="9217" max="9217" width="44.28515625" style="6" customWidth="1"/>
    <col min="9218" max="9218" width="7.7109375" style="6" customWidth="1"/>
    <col min="9219" max="9219" width="7.140625" style="6" customWidth="1"/>
    <col min="9220" max="9220" width="9" style="6" customWidth="1"/>
    <col min="9221" max="9221" width="11.7109375" style="6" customWidth="1"/>
    <col min="9222" max="9222" width="9.85546875" style="6" customWidth="1"/>
    <col min="9223" max="9223" width="10.140625" style="6" customWidth="1"/>
    <col min="9224" max="9224" width="14.7109375" style="6" customWidth="1"/>
    <col min="9225" max="9225" width="14.5703125" style="6" customWidth="1"/>
    <col min="9226" max="9226" width="15.7109375" style="6" customWidth="1"/>
    <col min="9227" max="9227" width="15" style="6" customWidth="1"/>
    <col min="9228" max="9472" width="9.140625" style="6"/>
    <col min="9473" max="9473" width="44.28515625" style="6" customWidth="1"/>
    <col min="9474" max="9474" width="7.7109375" style="6" customWidth="1"/>
    <col min="9475" max="9475" width="7.140625" style="6" customWidth="1"/>
    <col min="9476" max="9476" width="9" style="6" customWidth="1"/>
    <col min="9477" max="9477" width="11.7109375" style="6" customWidth="1"/>
    <col min="9478" max="9478" width="9.85546875" style="6" customWidth="1"/>
    <col min="9479" max="9479" width="10.140625" style="6" customWidth="1"/>
    <col min="9480" max="9480" width="14.7109375" style="6" customWidth="1"/>
    <col min="9481" max="9481" width="14.5703125" style="6" customWidth="1"/>
    <col min="9482" max="9482" width="15.7109375" style="6" customWidth="1"/>
    <col min="9483" max="9483" width="15" style="6" customWidth="1"/>
    <col min="9484" max="9728" width="9.140625" style="6"/>
    <col min="9729" max="9729" width="44.28515625" style="6" customWidth="1"/>
    <col min="9730" max="9730" width="7.7109375" style="6" customWidth="1"/>
    <col min="9731" max="9731" width="7.140625" style="6" customWidth="1"/>
    <col min="9732" max="9732" width="9" style="6" customWidth="1"/>
    <col min="9733" max="9733" width="11.7109375" style="6" customWidth="1"/>
    <col min="9734" max="9734" width="9.85546875" style="6" customWidth="1"/>
    <col min="9735" max="9735" width="10.140625" style="6" customWidth="1"/>
    <col min="9736" max="9736" width="14.7109375" style="6" customWidth="1"/>
    <col min="9737" max="9737" width="14.5703125" style="6" customWidth="1"/>
    <col min="9738" max="9738" width="15.7109375" style="6" customWidth="1"/>
    <col min="9739" max="9739" width="15" style="6" customWidth="1"/>
    <col min="9740" max="9984" width="9.140625" style="6"/>
    <col min="9985" max="9985" width="44.28515625" style="6" customWidth="1"/>
    <col min="9986" max="9986" width="7.7109375" style="6" customWidth="1"/>
    <col min="9987" max="9987" width="7.140625" style="6" customWidth="1"/>
    <col min="9988" max="9988" width="9" style="6" customWidth="1"/>
    <col min="9989" max="9989" width="11.7109375" style="6" customWidth="1"/>
    <col min="9990" max="9990" width="9.85546875" style="6" customWidth="1"/>
    <col min="9991" max="9991" width="10.140625" style="6" customWidth="1"/>
    <col min="9992" max="9992" width="14.7109375" style="6" customWidth="1"/>
    <col min="9993" max="9993" width="14.5703125" style="6" customWidth="1"/>
    <col min="9994" max="9994" width="15.7109375" style="6" customWidth="1"/>
    <col min="9995" max="9995" width="15" style="6" customWidth="1"/>
    <col min="9996" max="10240" width="9.140625" style="6"/>
    <col min="10241" max="10241" width="44.28515625" style="6" customWidth="1"/>
    <col min="10242" max="10242" width="7.7109375" style="6" customWidth="1"/>
    <col min="10243" max="10243" width="7.140625" style="6" customWidth="1"/>
    <col min="10244" max="10244" width="9" style="6" customWidth="1"/>
    <col min="10245" max="10245" width="11.7109375" style="6" customWidth="1"/>
    <col min="10246" max="10246" width="9.85546875" style="6" customWidth="1"/>
    <col min="10247" max="10247" width="10.140625" style="6" customWidth="1"/>
    <col min="10248" max="10248" width="14.7109375" style="6" customWidth="1"/>
    <col min="10249" max="10249" width="14.5703125" style="6" customWidth="1"/>
    <col min="10250" max="10250" width="15.7109375" style="6" customWidth="1"/>
    <col min="10251" max="10251" width="15" style="6" customWidth="1"/>
    <col min="10252" max="10496" width="9.140625" style="6"/>
    <col min="10497" max="10497" width="44.28515625" style="6" customWidth="1"/>
    <col min="10498" max="10498" width="7.7109375" style="6" customWidth="1"/>
    <col min="10499" max="10499" width="7.140625" style="6" customWidth="1"/>
    <col min="10500" max="10500" width="9" style="6" customWidth="1"/>
    <col min="10501" max="10501" width="11.7109375" style="6" customWidth="1"/>
    <col min="10502" max="10502" width="9.85546875" style="6" customWidth="1"/>
    <col min="10503" max="10503" width="10.140625" style="6" customWidth="1"/>
    <col min="10504" max="10504" width="14.7109375" style="6" customWidth="1"/>
    <col min="10505" max="10505" width="14.5703125" style="6" customWidth="1"/>
    <col min="10506" max="10506" width="15.7109375" style="6" customWidth="1"/>
    <col min="10507" max="10507" width="15" style="6" customWidth="1"/>
    <col min="10508" max="10752" width="9.140625" style="6"/>
    <col min="10753" max="10753" width="44.28515625" style="6" customWidth="1"/>
    <col min="10754" max="10754" width="7.7109375" style="6" customWidth="1"/>
    <col min="10755" max="10755" width="7.140625" style="6" customWidth="1"/>
    <col min="10756" max="10756" width="9" style="6" customWidth="1"/>
    <col min="10757" max="10757" width="11.7109375" style="6" customWidth="1"/>
    <col min="10758" max="10758" width="9.85546875" style="6" customWidth="1"/>
    <col min="10759" max="10759" width="10.140625" style="6" customWidth="1"/>
    <col min="10760" max="10760" width="14.7109375" style="6" customWidth="1"/>
    <col min="10761" max="10761" width="14.5703125" style="6" customWidth="1"/>
    <col min="10762" max="10762" width="15.7109375" style="6" customWidth="1"/>
    <col min="10763" max="10763" width="15" style="6" customWidth="1"/>
    <col min="10764" max="11008" width="9.140625" style="6"/>
    <col min="11009" max="11009" width="44.28515625" style="6" customWidth="1"/>
    <col min="11010" max="11010" width="7.7109375" style="6" customWidth="1"/>
    <col min="11011" max="11011" width="7.140625" style="6" customWidth="1"/>
    <col min="11012" max="11012" width="9" style="6" customWidth="1"/>
    <col min="11013" max="11013" width="11.7109375" style="6" customWidth="1"/>
    <col min="11014" max="11014" width="9.85546875" style="6" customWidth="1"/>
    <col min="11015" max="11015" width="10.140625" style="6" customWidth="1"/>
    <col min="11016" max="11016" width="14.7109375" style="6" customWidth="1"/>
    <col min="11017" max="11017" width="14.5703125" style="6" customWidth="1"/>
    <col min="11018" max="11018" width="15.7109375" style="6" customWidth="1"/>
    <col min="11019" max="11019" width="15" style="6" customWidth="1"/>
    <col min="11020" max="11264" width="9.140625" style="6"/>
    <col min="11265" max="11265" width="44.28515625" style="6" customWidth="1"/>
    <col min="11266" max="11266" width="7.7109375" style="6" customWidth="1"/>
    <col min="11267" max="11267" width="7.140625" style="6" customWidth="1"/>
    <col min="11268" max="11268" width="9" style="6" customWidth="1"/>
    <col min="11269" max="11269" width="11.7109375" style="6" customWidth="1"/>
    <col min="11270" max="11270" width="9.85546875" style="6" customWidth="1"/>
    <col min="11271" max="11271" width="10.140625" style="6" customWidth="1"/>
    <col min="11272" max="11272" width="14.7109375" style="6" customWidth="1"/>
    <col min="11273" max="11273" width="14.5703125" style="6" customWidth="1"/>
    <col min="11274" max="11274" width="15.7109375" style="6" customWidth="1"/>
    <col min="11275" max="11275" width="15" style="6" customWidth="1"/>
    <col min="11276" max="11520" width="9.140625" style="6"/>
    <col min="11521" max="11521" width="44.28515625" style="6" customWidth="1"/>
    <col min="11522" max="11522" width="7.7109375" style="6" customWidth="1"/>
    <col min="11523" max="11523" width="7.140625" style="6" customWidth="1"/>
    <col min="11524" max="11524" width="9" style="6" customWidth="1"/>
    <col min="11525" max="11525" width="11.7109375" style="6" customWidth="1"/>
    <col min="11526" max="11526" width="9.85546875" style="6" customWidth="1"/>
    <col min="11527" max="11527" width="10.140625" style="6" customWidth="1"/>
    <col min="11528" max="11528" width="14.7109375" style="6" customWidth="1"/>
    <col min="11529" max="11529" width="14.5703125" style="6" customWidth="1"/>
    <col min="11530" max="11530" width="15.7109375" style="6" customWidth="1"/>
    <col min="11531" max="11531" width="15" style="6" customWidth="1"/>
    <col min="11532" max="11776" width="9.140625" style="6"/>
    <col min="11777" max="11777" width="44.28515625" style="6" customWidth="1"/>
    <col min="11778" max="11778" width="7.7109375" style="6" customWidth="1"/>
    <col min="11779" max="11779" width="7.140625" style="6" customWidth="1"/>
    <col min="11780" max="11780" width="9" style="6" customWidth="1"/>
    <col min="11781" max="11781" width="11.7109375" style="6" customWidth="1"/>
    <col min="11782" max="11782" width="9.85546875" style="6" customWidth="1"/>
    <col min="11783" max="11783" width="10.140625" style="6" customWidth="1"/>
    <col min="11784" max="11784" width="14.7109375" style="6" customWidth="1"/>
    <col min="11785" max="11785" width="14.5703125" style="6" customWidth="1"/>
    <col min="11786" max="11786" width="15.7109375" style="6" customWidth="1"/>
    <col min="11787" max="11787" width="15" style="6" customWidth="1"/>
    <col min="11788" max="12032" width="9.140625" style="6"/>
    <col min="12033" max="12033" width="44.28515625" style="6" customWidth="1"/>
    <col min="12034" max="12034" width="7.7109375" style="6" customWidth="1"/>
    <col min="12035" max="12035" width="7.140625" style="6" customWidth="1"/>
    <col min="12036" max="12036" width="9" style="6" customWidth="1"/>
    <col min="12037" max="12037" width="11.7109375" style="6" customWidth="1"/>
    <col min="12038" max="12038" width="9.85546875" style="6" customWidth="1"/>
    <col min="12039" max="12039" width="10.140625" style="6" customWidth="1"/>
    <col min="12040" max="12040" width="14.7109375" style="6" customWidth="1"/>
    <col min="12041" max="12041" width="14.5703125" style="6" customWidth="1"/>
    <col min="12042" max="12042" width="15.7109375" style="6" customWidth="1"/>
    <col min="12043" max="12043" width="15" style="6" customWidth="1"/>
    <col min="12044" max="12288" width="9.140625" style="6"/>
    <col min="12289" max="12289" width="44.28515625" style="6" customWidth="1"/>
    <col min="12290" max="12290" width="7.7109375" style="6" customWidth="1"/>
    <col min="12291" max="12291" width="7.140625" style="6" customWidth="1"/>
    <col min="12292" max="12292" width="9" style="6" customWidth="1"/>
    <col min="12293" max="12293" width="11.7109375" style="6" customWidth="1"/>
    <col min="12294" max="12294" width="9.85546875" style="6" customWidth="1"/>
    <col min="12295" max="12295" width="10.140625" style="6" customWidth="1"/>
    <col min="12296" max="12296" width="14.7109375" style="6" customWidth="1"/>
    <col min="12297" max="12297" width="14.5703125" style="6" customWidth="1"/>
    <col min="12298" max="12298" width="15.7109375" style="6" customWidth="1"/>
    <col min="12299" max="12299" width="15" style="6" customWidth="1"/>
    <col min="12300" max="12544" width="9.140625" style="6"/>
    <col min="12545" max="12545" width="44.28515625" style="6" customWidth="1"/>
    <col min="12546" max="12546" width="7.7109375" style="6" customWidth="1"/>
    <col min="12547" max="12547" width="7.140625" style="6" customWidth="1"/>
    <col min="12548" max="12548" width="9" style="6" customWidth="1"/>
    <col min="12549" max="12549" width="11.7109375" style="6" customWidth="1"/>
    <col min="12550" max="12550" width="9.85546875" style="6" customWidth="1"/>
    <col min="12551" max="12551" width="10.140625" style="6" customWidth="1"/>
    <col min="12552" max="12552" width="14.7109375" style="6" customWidth="1"/>
    <col min="12553" max="12553" width="14.5703125" style="6" customWidth="1"/>
    <col min="12554" max="12554" width="15.7109375" style="6" customWidth="1"/>
    <col min="12555" max="12555" width="15" style="6" customWidth="1"/>
    <col min="12556" max="12800" width="9.140625" style="6"/>
    <col min="12801" max="12801" width="44.28515625" style="6" customWidth="1"/>
    <col min="12802" max="12802" width="7.7109375" style="6" customWidth="1"/>
    <col min="12803" max="12803" width="7.140625" style="6" customWidth="1"/>
    <col min="12804" max="12804" width="9" style="6" customWidth="1"/>
    <col min="12805" max="12805" width="11.7109375" style="6" customWidth="1"/>
    <col min="12806" max="12806" width="9.85546875" style="6" customWidth="1"/>
    <col min="12807" max="12807" width="10.140625" style="6" customWidth="1"/>
    <col min="12808" max="12808" width="14.7109375" style="6" customWidth="1"/>
    <col min="12809" max="12809" width="14.5703125" style="6" customWidth="1"/>
    <col min="12810" max="12810" width="15.7109375" style="6" customWidth="1"/>
    <col min="12811" max="12811" width="15" style="6" customWidth="1"/>
    <col min="12812" max="13056" width="9.140625" style="6"/>
    <col min="13057" max="13057" width="44.28515625" style="6" customWidth="1"/>
    <col min="13058" max="13058" width="7.7109375" style="6" customWidth="1"/>
    <col min="13059" max="13059" width="7.140625" style="6" customWidth="1"/>
    <col min="13060" max="13060" width="9" style="6" customWidth="1"/>
    <col min="13061" max="13061" width="11.7109375" style="6" customWidth="1"/>
    <col min="13062" max="13062" width="9.85546875" style="6" customWidth="1"/>
    <col min="13063" max="13063" width="10.140625" style="6" customWidth="1"/>
    <col min="13064" max="13064" width="14.7109375" style="6" customWidth="1"/>
    <col min="13065" max="13065" width="14.5703125" style="6" customWidth="1"/>
    <col min="13066" max="13066" width="15.7109375" style="6" customWidth="1"/>
    <col min="13067" max="13067" width="15" style="6" customWidth="1"/>
    <col min="13068" max="13312" width="9.140625" style="6"/>
    <col min="13313" max="13313" width="44.28515625" style="6" customWidth="1"/>
    <col min="13314" max="13314" width="7.7109375" style="6" customWidth="1"/>
    <col min="13315" max="13315" width="7.140625" style="6" customWidth="1"/>
    <col min="13316" max="13316" width="9" style="6" customWidth="1"/>
    <col min="13317" max="13317" width="11.7109375" style="6" customWidth="1"/>
    <col min="13318" max="13318" width="9.85546875" style="6" customWidth="1"/>
    <col min="13319" max="13319" width="10.140625" style="6" customWidth="1"/>
    <col min="13320" max="13320" width="14.7109375" style="6" customWidth="1"/>
    <col min="13321" max="13321" width="14.5703125" style="6" customWidth="1"/>
    <col min="13322" max="13322" width="15.7109375" style="6" customWidth="1"/>
    <col min="13323" max="13323" width="15" style="6" customWidth="1"/>
    <col min="13324" max="13568" width="9.140625" style="6"/>
    <col min="13569" max="13569" width="44.28515625" style="6" customWidth="1"/>
    <col min="13570" max="13570" width="7.7109375" style="6" customWidth="1"/>
    <col min="13571" max="13571" width="7.140625" style="6" customWidth="1"/>
    <col min="13572" max="13572" width="9" style="6" customWidth="1"/>
    <col min="13573" max="13573" width="11.7109375" style="6" customWidth="1"/>
    <col min="13574" max="13574" width="9.85546875" style="6" customWidth="1"/>
    <col min="13575" max="13575" width="10.140625" style="6" customWidth="1"/>
    <col min="13576" max="13576" width="14.7109375" style="6" customWidth="1"/>
    <col min="13577" max="13577" width="14.5703125" style="6" customWidth="1"/>
    <col min="13578" max="13578" width="15.7109375" style="6" customWidth="1"/>
    <col min="13579" max="13579" width="15" style="6" customWidth="1"/>
    <col min="13580" max="13824" width="9.140625" style="6"/>
    <col min="13825" max="13825" width="44.28515625" style="6" customWidth="1"/>
    <col min="13826" max="13826" width="7.7109375" style="6" customWidth="1"/>
    <col min="13827" max="13827" width="7.140625" style="6" customWidth="1"/>
    <col min="13828" max="13828" width="9" style="6" customWidth="1"/>
    <col min="13829" max="13829" width="11.7109375" style="6" customWidth="1"/>
    <col min="13830" max="13830" width="9.85546875" style="6" customWidth="1"/>
    <col min="13831" max="13831" width="10.140625" style="6" customWidth="1"/>
    <col min="13832" max="13832" width="14.7109375" style="6" customWidth="1"/>
    <col min="13833" max="13833" width="14.5703125" style="6" customWidth="1"/>
    <col min="13834" max="13834" width="15.7109375" style="6" customWidth="1"/>
    <col min="13835" max="13835" width="15" style="6" customWidth="1"/>
    <col min="13836" max="14080" width="9.140625" style="6"/>
    <col min="14081" max="14081" width="44.28515625" style="6" customWidth="1"/>
    <col min="14082" max="14082" width="7.7109375" style="6" customWidth="1"/>
    <col min="14083" max="14083" width="7.140625" style="6" customWidth="1"/>
    <col min="14084" max="14084" width="9" style="6" customWidth="1"/>
    <col min="14085" max="14085" width="11.7109375" style="6" customWidth="1"/>
    <col min="14086" max="14086" width="9.85546875" style="6" customWidth="1"/>
    <col min="14087" max="14087" width="10.140625" style="6" customWidth="1"/>
    <col min="14088" max="14088" width="14.7109375" style="6" customWidth="1"/>
    <col min="14089" max="14089" width="14.5703125" style="6" customWidth="1"/>
    <col min="14090" max="14090" width="15.7109375" style="6" customWidth="1"/>
    <col min="14091" max="14091" width="15" style="6" customWidth="1"/>
    <col min="14092" max="14336" width="9.140625" style="6"/>
    <col min="14337" max="14337" width="44.28515625" style="6" customWidth="1"/>
    <col min="14338" max="14338" width="7.7109375" style="6" customWidth="1"/>
    <col min="14339" max="14339" width="7.140625" style="6" customWidth="1"/>
    <col min="14340" max="14340" width="9" style="6" customWidth="1"/>
    <col min="14341" max="14341" width="11.7109375" style="6" customWidth="1"/>
    <col min="14342" max="14342" width="9.85546875" style="6" customWidth="1"/>
    <col min="14343" max="14343" width="10.140625" style="6" customWidth="1"/>
    <col min="14344" max="14344" width="14.7109375" style="6" customWidth="1"/>
    <col min="14345" max="14345" width="14.5703125" style="6" customWidth="1"/>
    <col min="14346" max="14346" width="15.7109375" style="6" customWidth="1"/>
    <col min="14347" max="14347" width="15" style="6" customWidth="1"/>
    <col min="14348" max="14592" width="9.140625" style="6"/>
    <col min="14593" max="14593" width="44.28515625" style="6" customWidth="1"/>
    <col min="14594" max="14594" width="7.7109375" style="6" customWidth="1"/>
    <col min="14595" max="14595" width="7.140625" style="6" customWidth="1"/>
    <col min="14596" max="14596" width="9" style="6" customWidth="1"/>
    <col min="14597" max="14597" width="11.7109375" style="6" customWidth="1"/>
    <col min="14598" max="14598" width="9.85546875" style="6" customWidth="1"/>
    <col min="14599" max="14599" width="10.140625" style="6" customWidth="1"/>
    <col min="14600" max="14600" width="14.7109375" style="6" customWidth="1"/>
    <col min="14601" max="14601" width="14.5703125" style="6" customWidth="1"/>
    <col min="14602" max="14602" width="15.7109375" style="6" customWidth="1"/>
    <col min="14603" max="14603" width="15" style="6" customWidth="1"/>
    <col min="14604" max="14848" width="9.140625" style="6"/>
    <col min="14849" max="14849" width="44.28515625" style="6" customWidth="1"/>
    <col min="14850" max="14850" width="7.7109375" style="6" customWidth="1"/>
    <col min="14851" max="14851" width="7.140625" style="6" customWidth="1"/>
    <col min="14852" max="14852" width="9" style="6" customWidth="1"/>
    <col min="14853" max="14853" width="11.7109375" style="6" customWidth="1"/>
    <col min="14854" max="14854" width="9.85546875" style="6" customWidth="1"/>
    <col min="14855" max="14855" width="10.140625" style="6" customWidth="1"/>
    <col min="14856" max="14856" width="14.7109375" style="6" customWidth="1"/>
    <col min="14857" max="14857" width="14.5703125" style="6" customWidth="1"/>
    <col min="14858" max="14858" width="15.7109375" style="6" customWidth="1"/>
    <col min="14859" max="14859" width="15" style="6" customWidth="1"/>
    <col min="14860" max="15104" width="9.140625" style="6"/>
    <col min="15105" max="15105" width="44.28515625" style="6" customWidth="1"/>
    <col min="15106" max="15106" width="7.7109375" style="6" customWidth="1"/>
    <col min="15107" max="15107" width="7.140625" style="6" customWidth="1"/>
    <col min="15108" max="15108" width="9" style="6" customWidth="1"/>
    <col min="15109" max="15109" width="11.7109375" style="6" customWidth="1"/>
    <col min="15110" max="15110" width="9.85546875" style="6" customWidth="1"/>
    <col min="15111" max="15111" width="10.140625" style="6" customWidth="1"/>
    <col min="15112" max="15112" width="14.7109375" style="6" customWidth="1"/>
    <col min="15113" max="15113" width="14.5703125" style="6" customWidth="1"/>
    <col min="15114" max="15114" width="15.7109375" style="6" customWidth="1"/>
    <col min="15115" max="15115" width="15" style="6" customWidth="1"/>
    <col min="15116" max="15360" width="9.140625" style="6"/>
    <col min="15361" max="15361" width="44.28515625" style="6" customWidth="1"/>
    <col min="15362" max="15362" width="7.7109375" style="6" customWidth="1"/>
    <col min="15363" max="15363" width="7.140625" style="6" customWidth="1"/>
    <col min="15364" max="15364" width="9" style="6" customWidth="1"/>
    <col min="15365" max="15365" width="11.7109375" style="6" customWidth="1"/>
    <col min="15366" max="15366" width="9.85546875" style="6" customWidth="1"/>
    <col min="15367" max="15367" width="10.140625" style="6" customWidth="1"/>
    <col min="15368" max="15368" width="14.7109375" style="6" customWidth="1"/>
    <col min="15369" max="15369" width="14.5703125" style="6" customWidth="1"/>
    <col min="15370" max="15370" width="15.7109375" style="6" customWidth="1"/>
    <col min="15371" max="15371" width="15" style="6" customWidth="1"/>
    <col min="15372" max="15616" width="9.140625" style="6"/>
    <col min="15617" max="15617" width="44.28515625" style="6" customWidth="1"/>
    <col min="15618" max="15618" width="7.7109375" style="6" customWidth="1"/>
    <col min="15619" max="15619" width="7.140625" style="6" customWidth="1"/>
    <col min="15620" max="15620" width="9" style="6" customWidth="1"/>
    <col min="15621" max="15621" width="11.7109375" style="6" customWidth="1"/>
    <col min="15622" max="15622" width="9.85546875" style="6" customWidth="1"/>
    <col min="15623" max="15623" width="10.140625" style="6" customWidth="1"/>
    <col min="15624" max="15624" width="14.7109375" style="6" customWidth="1"/>
    <col min="15625" max="15625" width="14.5703125" style="6" customWidth="1"/>
    <col min="15626" max="15626" width="15.7109375" style="6" customWidth="1"/>
    <col min="15627" max="15627" width="15" style="6" customWidth="1"/>
    <col min="15628" max="15872" width="9.140625" style="6"/>
    <col min="15873" max="15873" width="44.28515625" style="6" customWidth="1"/>
    <col min="15874" max="15874" width="7.7109375" style="6" customWidth="1"/>
    <col min="15875" max="15875" width="7.140625" style="6" customWidth="1"/>
    <col min="15876" max="15876" width="9" style="6" customWidth="1"/>
    <col min="15877" max="15877" width="11.7109375" style="6" customWidth="1"/>
    <col min="15878" max="15878" width="9.85546875" style="6" customWidth="1"/>
    <col min="15879" max="15879" width="10.140625" style="6" customWidth="1"/>
    <col min="15880" max="15880" width="14.7109375" style="6" customWidth="1"/>
    <col min="15881" max="15881" width="14.5703125" style="6" customWidth="1"/>
    <col min="15882" max="15882" width="15.7109375" style="6" customWidth="1"/>
    <col min="15883" max="15883" width="15" style="6" customWidth="1"/>
    <col min="15884" max="16128" width="9.140625" style="6"/>
    <col min="16129" max="16129" width="44.28515625" style="6" customWidth="1"/>
    <col min="16130" max="16130" width="7.7109375" style="6" customWidth="1"/>
    <col min="16131" max="16131" width="7.140625" style="6" customWidth="1"/>
    <col min="16132" max="16132" width="9" style="6" customWidth="1"/>
    <col min="16133" max="16133" width="11.7109375" style="6" customWidth="1"/>
    <col min="16134" max="16134" width="9.85546875" style="6" customWidth="1"/>
    <col min="16135" max="16135" width="10.140625" style="6" customWidth="1"/>
    <col min="16136" max="16136" width="14.7109375" style="6" customWidth="1"/>
    <col min="16137" max="16137" width="14.5703125" style="6" customWidth="1"/>
    <col min="16138" max="16138" width="15.7109375" style="6" customWidth="1"/>
    <col min="16139" max="16139" width="15" style="6" customWidth="1"/>
    <col min="16140" max="16384" width="9.140625" style="6"/>
  </cols>
  <sheetData>
    <row r="2" spans="1:11" s="3" customFormat="1">
      <c r="A2" s="1">
        <v>0</v>
      </c>
      <c r="B2" s="2"/>
    </row>
    <row r="3" spans="1:11">
      <c r="A3" s="4" t="s">
        <v>0</v>
      </c>
    </row>
    <row r="5" spans="1:1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69"/>
    </row>
    <row r="6" spans="1:11">
      <c r="A6" s="7"/>
      <c r="B6" s="7"/>
      <c r="C6" s="7"/>
      <c r="D6" s="115" t="s">
        <v>158</v>
      </c>
      <c r="E6" s="115"/>
      <c r="F6" s="115"/>
      <c r="G6" s="7"/>
      <c r="H6" s="7"/>
    </row>
    <row r="7" spans="1:11">
      <c r="A7" s="3" t="s">
        <v>2</v>
      </c>
    </row>
    <row r="8" spans="1:11" s="3" customFormat="1" ht="13.5" customHeight="1">
      <c r="A8" s="130" t="s">
        <v>3</v>
      </c>
      <c r="B8" s="133" t="s">
        <v>4</v>
      </c>
      <c r="C8" s="136" t="s">
        <v>5</v>
      </c>
      <c r="D8" s="137"/>
      <c r="E8" s="137"/>
      <c r="F8" s="137"/>
      <c r="G8" s="138"/>
      <c r="H8" s="116" t="s">
        <v>120</v>
      </c>
      <c r="I8" s="119" t="s">
        <v>121</v>
      </c>
      <c r="J8" s="120"/>
      <c r="K8" s="123" t="s">
        <v>122</v>
      </c>
    </row>
    <row r="9" spans="1:11" s="3" customFormat="1" ht="12.75" customHeight="1">
      <c r="A9" s="131"/>
      <c r="B9" s="134"/>
      <c r="C9" s="116" t="s">
        <v>6</v>
      </c>
      <c r="D9" s="116" t="s">
        <v>7</v>
      </c>
      <c r="E9" s="116" t="s">
        <v>8</v>
      </c>
      <c r="F9" s="116" t="s">
        <v>9</v>
      </c>
      <c r="G9" s="130" t="s">
        <v>10</v>
      </c>
      <c r="H9" s="117"/>
      <c r="I9" s="121"/>
      <c r="J9" s="122"/>
      <c r="K9" s="123"/>
    </row>
    <row r="10" spans="1:11" s="3" customFormat="1" ht="17.25" customHeight="1">
      <c r="A10" s="132"/>
      <c r="B10" s="135"/>
      <c r="C10" s="118"/>
      <c r="D10" s="118"/>
      <c r="E10" s="118"/>
      <c r="F10" s="118"/>
      <c r="G10" s="132"/>
      <c r="H10" s="118"/>
      <c r="I10" s="70" t="s">
        <v>11</v>
      </c>
      <c r="J10" s="70" t="s">
        <v>123</v>
      </c>
      <c r="K10" s="123"/>
    </row>
    <row r="11" spans="1:11" s="3" customFormat="1" ht="12.75" customHeight="1">
      <c r="A11" s="70">
        <v>1</v>
      </c>
      <c r="B11" s="8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2">
        <v>8</v>
      </c>
      <c r="I11" s="70">
        <v>9</v>
      </c>
      <c r="J11" s="73">
        <v>10</v>
      </c>
      <c r="K11" s="70">
        <v>11</v>
      </c>
    </row>
    <row r="12" spans="1:11" ht="38.25">
      <c r="A12" s="74" t="s">
        <v>155</v>
      </c>
      <c r="B12" s="9"/>
      <c r="C12" s="10"/>
      <c r="D12" s="10"/>
      <c r="E12" s="10"/>
      <c r="F12" s="10"/>
      <c r="G12" s="10"/>
      <c r="H12" s="11">
        <f>H13+H54+H92</f>
        <v>9567527.8800000008</v>
      </c>
      <c r="I12" s="11">
        <f>I13+I54+I92</f>
        <v>9450565.6400000006</v>
      </c>
      <c r="J12" s="11">
        <f>H12-I12</f>
        <v>116962.24000000022</v>
      </c>
      <c r="K12" s="11">
        <f>I12+J12</f>
        <v>9567527.8800000008</v>
      </c>
    </row>
    <row r="13" spans="1:11" ht="25.5">
      <c r="A13" s="12" t="s">
        <v>12</v>
      </c>
      <c r="B13" s="8" t="s">
        <v>13</v>
      </c>
      <c r="C13" s="70">
        <v>875</v>
      </c>
      <c r="D13" s="10"/>
      <c r="E13" s="10"/>
      <c r="F13" s="10"/>
      <c r="G13" s="10"/>
      <c r="H13" s="11">
        <f>H15+H35+H38+H40+H44+H46+H48+H50+H52+H30</f>
        <v>4747606.8800000008</v>
      </c>
      <c r="I13" s="11">
        <f>I15+I35+I38+I40+I44+I46+I48+I50+I52+I30</f>
        <v>4645421.57</v>
      </c>
      <c r="J13" s="11">
        <f>J15+J35+J38+J40+J44+J46+J48+J50+J52+J30</f>
        <v>102185.31000000003</v>
      </c>
      <c r="K13" s="11">
        <f>K15+K35+K38+K40+K44+K46+K48+K50+K52+K30</f>
        <v>4747606.8800000008</v>
      </c>
    </row>
    <row r="14" spans="1:11" s="3" customFormat="1" ht="12.75" customHeight="1">
      <c r="A14" s="14" t="s">
        <v>14</v>
      </c>
      <c r="B14" s="8" t="s">
        <v>13</v>
      </c>
      <c r="C14" s="70">
        <v>875</v>
      </c>
      <c r="D14" s="8" t="s">
        <v>15</v>
      </c>
      <c r="E14" s="70"/>
      <c r="F14" s="70"/>
      <c r="G14" s="70"/>
      <c r="H14" s="11"/>
      <c r="I14" s="11"/>
      <c r="J14" s="11"/>
      <c r="K14" s="11"/>
    </row>
    <row r="15" spans="1:11" s="3" customFormat="1" ht="146.25">
      <c r="A15" s="15" t="s">
        <v>16</v>
      </c>
      <c r="B15" s="8" t="s">
        <v>13</v>
      </c>
      <c r="C15" s="70">
        <v>875</v>
      </c>
      <c r="D15" s="8" t="s">
        <v>15</v>
      </c>
      <c r="E15" s="8" t="s">
        <v>17</v>
      </c>
      <c r="F15" s="70"/>
      <c r="G15" s="70"/>
      <c r="H15" s="11">
        <f>SUM(H17:H29)+H16</f>
        <v>940824.64</v>
      </c>
      <c r="I15" s="11">
        <f>SUM(I17:I29)+I16</f>
        <v>928931.39</v>
      </c>
      <c r="J15" s="11">
        <f>SUM(J17:J29)+J16</f>
        <v>11893.25</v>
      </c>
      <c r="K15" s="11">
        <f>SUM(K17:K29)+K16</f>
        <v>940824.64</v>
      </c>
    </row>
    <row r="16" spans="1:11" ht="12.75" customHeight="1">
      <c r="A16" s="16" t="s">
        <v>18</v>
      </c>
      <c r="B16" s="9" t="s">
        <v>13</v>
      </c>
      <c r="C16" s="10">
        <v>875</v>
      </c>
      <c r="D16" s="9" t="s">
        <v>15</v>
      </c>
      <c r="E16" s="17" t="s">
        <v>17</v>
      </c>
      <c r="F16" s="17" t="s">
        <v>19</v>
      </c>
      <c r="G16" s="17" t="s">
        <v>20</v>
      </c>
      <c r="H16" s="18">
        <v>582879.38</v>
      </c>
      <c r="I16" s="18">
        <v>582879.38</v>
      </c>
      <c r="J16" s="19">
        <f>H16-I16</f>
        <v>0</v>
      </c>
      <c r="K16" s="19">
        <f>I16+J16</f>
        <v>582879.38</v>
      </c>
    </row>
    <row r="17" spans="1:14" ht="25.5">
      <c r="A17" s="16" t="s">
        <v>85</v>
      </c>
      <c r="B17" s="9" t="s">
        <v>13</v>
      </c>
      <c r="C17" s="10">
        <v>875</v>
      </c>
      <c r="D17" s="9" t="s">
        <v>15</v>
      </c>
      <c r="E17" s="17" t="s">
        <v>17</v>
      </c>
      <c r="F17" s="17" t="s">
        <v>19</v>
      </c>
      <c r="G17" s="17" t="s">
        <v>84</v>
      </c>
      <c r="H17" s="22">
        <v>1796.94</v>
      </c>
      <c r="I17" s="22">
        <v>1796.94</v>
      </c>
      <c r="J17" s="19">
        <f t="shared" ref="J17:J49" si="0">H17-I17</f>
        <v>0</v>
      </c>
      <c r="K17" s="19">
        <f t="shared" ref="K17:K49" si="1">I17+J17</f>
        <v>1796.94</v>
      </c>
    </row>
    <row r="18" spans="1:14">
      <c r="A18" s="16" t="s">
        <v>35</v>
      </c>
      <c r="B18" s="9" t="s">
        <v>124</v>
      </c>
      <c r="C18" s="10">
        <v>876</v>
      </c>
      <c r="D18" s="9" t="s">
        <v>15</v>
      </c>
      <c r="E18" s="17" t="s">
        <v>17</v>
      </c>
      <c r="F18" s="17" t="s">
        <v>43</v>
      </c>
      <c r="G18" s="17" t="s">
        <v>84</v>
      </c>
      <c r="H18" s="22">
        <v>0</v>
      </c>
      <c r="I18" s="22">
        <v>0</v>
      </c>
      <c r="J18" s="19"/>
      <c r="K18" s="19"/>
    </row>
    <row r="19" spans="1:14">
      <c r="A19" s="16" t="s">
        <v>35</v>
      </c>
      <c r="B19" s="9" t="s">
        <v>124</v>
      </c>
      <c r="C19" s="10">
        <v>876</v>
      </c>
      <c r="D19" s="9" t="s">
        <v>15</v>
      </c>
      <c r="E19" s="17" t="s">
        <v>17</v>
      </c>
      <c r="F19" s="17" t="s">
        <v>43</v>
      </c>
      <c r="G19" s="17" t="s">
        <v>62</v>
      </c>
      <c r="H19" s="22">
        <v>0</v>
      </c>
      <c r="I19" s="22">
        <v>0</v>
      </c>
      <c r="J19" s="19"/>
      <c r="K19" s="19"/>
    </row>
    <row r="20" spans="1:14">
      <c r="A20" s="16" t="s">
        <v>21</v>
      </c>
      <c r="B20" s="9" t="s">
        <v>13</v>
      </c>
      <c r="C20" s="10">
        <v>875</v>
      </c>
      <c r="D20" s="9" t="s">
        <v>15</v>
      </c>
      <c r="E20" s="17" t="s">
        <v>17</v>
      </c>
      <c r="F20" s="17" t="s">
        <v>22</v>
      </c>
      <c r="G20" s="17" t="s">
        <v>23</v>
      </c>
      <c r="H20" s="22">
        <v>170714</v>
      </c>
      <c r="I20" s="22">
        <v>158820.75</v>
      </c>
      <c r="J20" s="19">
        <f t="shared" si="0"/>
        <v>11893.25</v>
      </c>
      <c r="K20" s="19">
        <f t="shared" si="1"/>
        <v>170714</v>
      </c>
    </row>
    <row r="21" spans="1:14">
      <c r="A21" s="16" t="s">
        <v>35</v>
      </c>
      <c r="B21" s="9" t="s">
        <v>13</v>
      </c>
      <c r="C21" s="10">
        <v>875</v>
      </c>
      <c r="D21" s="9" t="s">
        <v>15</v>
      </c>
      <c r="E21" s="17" t="s">
        <v>17</v>
      </c>
      <c r="F21" s="17" t="s">
        <v>43</v>
      </c>
      <c r="G21" s="17" t="s">
        <v>30</v>
      </c>
      <c r="H21" s="75">
        <v>0</v>
      </c>
      <c r="I21" s="75">
        <v>0</v>
      </c>
      <c r="J21" s="19">
        <f t="shared" si="0"/>
        <v>0</v>
      </c>
      <c r="K21" s="19">
        <f t="shared" si="1"/>
        <v>0</v>
      </c>
    </row>
    <row r="22" spans="1:14" hidden="1">
      <c r="A22" s="16" t="s">
        <v>125</v>
      </c>
      <c r="B22" s="9" t="s">
        <v>13</v>
      </c>
      <c r="C22" s="10">
        <v>875</v>
      </c>
      <c r="D22" s="9" t="s">
        <v>15</v>
      </c>
      <c r="E22" s="17" t="s">
        <v>17</v>
      </c>
      <c r="F22" s="17" t="s">
        <v>25</v>
      </c>
      <c r="G22" s="17" t="s">
        <v>126</v>
      </c>
      <c r="H22" s="75"/>
      <c r="I22" s="75"/>
      <c r="J22" s="19">
        <f t="shared" si="0"/>
        <v>0</v>
      </c>
      <c r="K22" s="19">
        <f t="shared" si="1"/>
        <v>0</v>
      </c>
    </row>
    <row r="23" spans="1:14" hidden="1">
      <c r="A23" s="16" t="s">
        <v>35</v>
      </c>
      <c r="B23" s="9" t="s">
        <v>13</v>
      </c>
      <c r="C23" s="10">
        <v>875</v>
      </c>
      <c r="D23" s="9" t="s">
        <v>15</v>
      </c>
      <c r="E23" s="17" t="s">
        <v>17</v>
      </c>
      <c r="F23" s="17" t="s">
        <v>43</v>
      </c>
      <c r="G23" s="17" t="s">
        <v>62</v>
      </c>
      <c r="H23" s="22"/>
      <c r="I23" s="22"/>
      <c r="J23" s="19">
        <f t="shared" si="0"/>
        <v>0</v>
      </c>
      <c r="K23" s="19">
        <f t="shared" si="1"/>
        <v>0</v>
      </c>
    </row>
    <row r="24" spans="1:14" ht="13.5" customHeight="1">
      <c r="A24" s="16" t="s">
        <v>27</v>
      </c>
      <c r="B24" s="9" t="s">
        <v>13</v>
      </c>
      <c r="C24" s="10">
        <v>875</v>
      </c>
      <c r="D24" s="9" t="s">
        <v>15</v>
      </c>
      <c r="E24" s="17" t="s">
        <v>17</v>
      </c>
      <c r="F24" s="17" t="s">
        <v>25</v>
      </c>
      <c r="G24" s="17" t="s">
        <v>28</v>
      </c>
      <c r="H24" s="22">
        <v>71200.320000000007</v>
      </c>
      <c r="I24" s="22">
        <v>71200.320000000007</v>
      </c>
      <c r="J24" s="19">
        <f t="shared" si="0"/>
        <v>0</v>
      </c>
      <c r="K24" s="19">
        <f t="shared" si="1"/>
        <v>71200.320000000007</v>
      </c>
    </row>
    <row r="25" spans="1:14" ht="16.5" customHeight="1">
      <c r="A25" s="16" t="s">
        <v>29</v>
      </c>
      <c r="B25" s="9" t="s">
        <v>13</v>
      </c>
      <c r="C25" s="10">
        <v>875</v>
      </c>
      <c r="D25" s="9" t="s">
        <v>15</v>
      </c>
      <c r="E25" s="17" t="s">
        <v>17</v>
      </c>
      <c r="F25" s="17" t="s">
        <v>25</v>
      </c>
      <c r="G25" s="17" t="s">
        <v>30</v>
      </c>
      <c r="H25" s="22">
        <v>73634</v>
      </c>
      <c r="I25" s="22">
        <v>73634</v>
      </c>
      <c r="J25" s="19">
        <f t="shared" si="0"/>
        <v>0</v>
      </c>
      <c r="K25" s="19">
        <f t="shared" si="1"/>
        <v>73634</v>
      </c>
      <c r="N25" s="6" t="s">
        <v>31</v>
      </c>
    </row>
    <row r="26" spans="1:14" hidden="1">
      <c r="A26" s="16" t="s">
        <v>127</v>
      </c>
      <c r="B26" s="9" t="s">
        <v>13</v>
      </c>
      <c r="C26" s="10">
        <v>875</v>
      </c>
      <c r="D26" s="9" t="s">
        <v>15</v>
      </c>
      <c r="E26" s="17" t="s">
        <v>17</v>
      </c>
      <c r="F26" s="21" t="s">
        <v>25</v>
      </c>
      <c r="G26" s="21" t="s">
        <v>128</v>
      </c>
      <c r="H26" s="22"/>
      <c r="I26" s="22"/>
      <c r="J26" s="19">
        <f t="shared" si="0"/>
        <v>0</v>
      </c>
      <c r="K26" s="19">
        <f t="shared" si="1"/>
        <v>0</v>
      </c>
    </row>
    <row r="27" spans="1:14">
      <c r="A27" s="16" t="s">
        <v>32</v>
      </c>
      <c r="B27" s="9" t="s">
        <v>13</v>
      </c>
      <c r="C27" s="10">
        <v>875</v>
      </c>
      <c r="D27" s="9" t="s">
        <v>15</v>
      </c>
      <c r="E27" s="17" t="s">
        <v>17</v>
      </c>
      <c r="F27" s="21" t="s">
        <v>25</v>
      </c>
      <c r="G27" s="21" t="s">
        <v>33</v>
      </c>
      <c r="H27" s="22">
        <v>15000</v>
      </c>
      <c r="I27" s="22">
        <v>15000</v>
      </c>
      <c r="J27" s="19">
        <f t="shared" si="0"/>
        <v>0</v>
      </c>
      <c r="K27" s="19">
        <f t="shared" si="1"/>
        <v>15000</v>
      </c>
    </row>
    <row r="28" spans="1:14">
      <c r="A28" s="16" t="s">
        <v>129</v>
      </c>
      <c r="B28" s="9" t="s">
        <v>13</v>
      </c>
      <c r="C28" s="10">
        <v>875</v>
      </c>
      <c r="D28" s="9" t="s">
        <v>15</v>
      </c>
      <c r="E28" s="17" t="s">
        <v>17</v>
      </c>
      <c r="F28" s="21" t="s">
        <v>25</v>
      </c>
      <c r="G28" s="21" t="s">
        <v>128</v>
      </c>
      <c r="H28" s="22">
        <v>0</v>
      </c>
      <c r="I28" s="22">
        <v>0</v>
      </c>
      <c r="J28" s="19">
        <f t="shared" ref="J28" si="2">H28-I28</f>
        <v>0</v>
      </c>
      <c r="K28" s="19">
        <f t="shared" ref="K28" si="3">I28+J28</f>
        <v>0</v>
      </c>
    </row>
    <row r="29" spans="1:14">
      <c r="A29" s="16" t="s">
        <v>129</v>
      </c>
      <c r="B29" s="9" t="s">
        <v>13</v>
      </c>
      <c r="C29" s="10">
        <v>875</v>
      </c>
      <c r="D29" s="9" t="s">
        <v>15</v>
      </c>
      <c r="E29" s="17" t="s">
        <v>17</v>
      </c>
      <c r="F29" s="21" t="s">
        <v>25</v>
      </c>
      <c r="G29" s="21" t="s">
        <v>34</v>
      </c>
      <c r="H29" s="22">
        <v>25600</v>
      </c>
      <c r="I29" s="22">
        <v>25600</v>
      </c>
      <c r="J29" s="19">
        <f t="shared" si="0"/>
        <v>0</v>
      </c>
      <c r="K29" s="19">
        <f t="shared" si="1"/>
        <v>25600</v>
      </c>
    </row>
    <row r="30" spans="1:14" ht="112.5">
      <c r="A30" s="76" t="s">
        <v>130</v>
      </c>
      <c r="B30" s="9"/>
      <c r="C30" s="10"/>
      <c r="D30" s="9"/>
      <c r="E30" s="17"/>
      <c r="F30" s="21"/>
      <c r="G30" s="21"/>
      <c r="H30" s="77">
        <f>H31+H32+H33+H34</f>
        <v>30000.15</v>
      </c>
      <c r="I30" s="77">
        <f>I31+I32+I33+I34</f>
        <v>30000.15</v>
      </c>
      <c r="J30" s="77">
        <f>J31+J32+J33+J34</f>
        <v>0</v>
      </c>
      <c r="K30" s="77">
        <f>K31+K32+K33+K34</f>
        <v>30000.15</v>
      </c>
    </row>
    <row r="31" spans="1:14" ht="33.75">
      <c r="A31" s="78" t="s">
        <v>131</v>
      </c>
      <c r="B31" s="9" t="s">
        <v>13</v>
      </c>
      <c r="C31" s="10">
        <v>875</v>
      </c>
      <c r="D31" s="9" t="s">
        <v>15</v>
      </c>
      <c r="E31" s="17" t="s">
        <v>17</v>
      </c>
      <c r="F31" s="17" t="s">
        <v>132</v>
      </c>
      <c r="G31" s="79" t="s">
        <v>153</v>
      </c>
      <c r="H31" s="22">
        <v>0</v>
      </c>
      <c r="I31" s="22">
        <v>0</v>
      </c>
      <c r="J31" s="19"/>
      <c r="K31" s="19">
        <f>I31+J31</f>
        <v>0</v>
      </c>
    </row>
    <row r="32" spans="1:14" ht="33.75">
      <c r="A32" s="78" t="s">
        <v>131</v>
      </c>
      <c r="B32" s="9" t="s">
        <v>13</v>
      </c>
      <c r="C32" s="10">
        <v>875</v>
      </c>
      <c r="D32" s="9" t="s">
        <v>15</v>
      </c>
      <c r="E32" s="17" t="s">
        <v>17</v>
      </c>
      <c r="F32" s="17" t="s">
        <v>132</v>
      </c>
      <c r="G32" s="79" t="s">
        <v>133</v>
      </c>
      <c r="H32" s="22">
        <v>0</v>
      </c>
      <c r="I32" s="22">
        <v>0</v>
      </c>
      <c r="J32" s="19"/>
      <c r="K32" s="19">
        <f>I32+J32</f>
        <v>0</v>
      </c>
    </row>
    <row r="33" spans="1:11" ht="33.75">
      <c r="A33" s="80" t="s">
        <v>131</v>
      </c>
      <c r="B33" s="9" t="s">
        <v>13</v>
      </c>
      <c r="C33" s="10">
        <v>875</v>
      </c>
      <c r="D33" s="9" t="s">
        <v>15</v>
      </c>
      <c r="E33" s="17" t="s">
        <v>17</v>
      </c>
      <c r="F33" s="17" t="s">
        <v>36</v>
      </c>
      <c r="G33" s="79" t="s">
        <v>37</v>
      </c>
      <c r="H33" s="22">
        <v>0.15</v>
      </c>
      <c r="I33" s="22">
        <v>0.15</v>
      </c>
      <c r="J33" s="19"/>
      <c r="K33" s="19">
        <f>I33+J33</f>
        <v>0.15</v>
      </c>
    </row>
    <row r="34" spans="1:11">
      <c r="A34" s="16" t="s">
        <v>35</v>
      </c>
      <c r="B34" s="9" t="s">
        <v>13</v>
      </c>
      <c r="C34" s="10">
        <v>875</v>
      </c>
      <c r="D34" s="9" t="s">
        <v>15</v>
      </c>
      <c r="E34" s="17" t="s">
        <v>17</v>
      </c>
      <c r="F34" s="21" t="s">
        <v>36</v>
      </c>
      <c r="G34" s="21" t="s">
        <v>160</v>
      </c>
      <c r="H34" s="22">
        <v>30000</v>
      </c>
      <c r="I34" s="22">
        <v>30000</v>
      </c>
      <c r="J34" s="19">
        <f t="shared" si="0"/>
        <v>0</v>
      </c>
      <c r="K34" s="19">
        <f t="shared" si="1"/>
        <v>30000</v>
      </c>
    </row>
    <row r="35" spans="1:11" s="25" customFormat="1" ht="146.25">
      <c r="A35" s="15" t="s">
        <v>38</v>
      </c>
      <c r="B35" s="8" t="s">
        <v>13</v>
      </c>
      <c r="C35" s="70">
        <v>875</v>
      </c>
      <c r="D35" s="8" t="s">
        <v>15</v>
      </c>
      <c r="E35" s="23" t="s">
        <v>39</v>
      </c>
      <c r="F35" s="14"/>
      <c r="G35" s="14"/>
      <c r="H35" s="24">
        <f>SUM(H36:H37)</f>
        <v>2014523</v>
      </c>
      <c r="I35" s="24">
        <f>SUM(I36:I37)</f>
        <v>1988189.63</v>
      </c>
      <c r="J35" s="24">
        <f t="shared" si="0"/>
        <v>26333.370000000112</v>
      </c>
      <c r="K35" s="24">
        <f t="shared" si="1"/>
        <v>2014523</v>
      </c>
    </row>
    <row r="36" spans="1:11" ht="12.75" customHeight="1">
      <c r="A36" s="16" t="s">
        <v>18</v>
      </c>
      <c r="B36" s="9" t="s">
        <v>13</v>
      </c>
      <c r="C36" s="10">
        <v>875</v>
      </c>
      <c r="D36" s="9" t="s">
        <v>15</v>
      </c>
      <c r="E36" s="17" t="s">
        <v>39</v>
      </c>
      <c r="F36" s="17" t="s">
        <v>19</v>
      </c>
      <c r="G36" s="17" t="s">
        <v>20</v>
      </c>
      <c r="H36" s="26">
        <v>1532000</v>
      </c>
      <c r="I36" s="26">
        <v>1512266.98</v>
      </c>
      <c r="J36" s="13">
        <f t="shared" si="0"/>
        <v>19733.020000000019</v>
      </c>
      <c r="K36" s="13">
        <f t="shared" si="1"/>
        <v>1532000</v>
      </c>
    </row>
    <row r="37" spans="1:11" ht="12.75" customHeight="1">
      <c r="A37" s="16" t="s">
        <v>21</v>
      </c>
      <c r="B37" s="9" t="s">
        <v>13</v>
      </c>
      <c r="C37" s="10">
        <v>875</v>
      </c>
      <c r="D37" s="9" t="s">
        <v>15</v>
      </c>
      <c r="E37" s="17" t="s">
        <v>39</v>
      </c>
      <c r="F37" s="17" t="s">
        <v>22</v>
      </c>
      <c r="G37" s="17" t="s">
        <v>23</v>
      </c>
      <c r="H37" s="26">
        <v>482523</v>
      </c>
      <c r="I37" s="26">
        <v>475922.65</v>
      </c>
      <c r="J37" s="13">
        <f t="shared" si="0"/>
        <v>6600.3499999999767</v>
      </c>
      <c r="K37" s="13">
        <f t="shared" si="1"/>
        <v>482523</v>
      </c>
    </row>
    <row r="38" spans="1:11" s="3" customFormat="1" ht="112.5">
      <c r="A38" s="15" t="s">
        <v>40</v>
      </c>
      <c r="B38" s="8" t="s">
        <v>13</v>
      </c>
      <c r="C38" s="70">
        <v>875</v>
      </c>
      <c r="D38" s="8" t="s">
        <v>15</v>
      </c>
      <c r="E38" s="8" t="s">
        <v>41</v>
      </c>
      <c r="F38" s="70"/>
      <c r="G38" s="70"/>
      <c r="H38" s="11">
        <f>SUM(H39)</f>
        <v>3490</v>
      </c>
      <c r="I38" s="11">
        <f>SUM(I39)</f>
        <v>3490</v>
      </c>
      <c r="J38" s="11">
        <f t="shared" si="0"/>
        <v>0</v>
      </c>
      <c r="K38" s="11">
        <f t="shared" si="1"/>
        <v>3490</v>
      </c>
    </row>
    <row r="39" spans="1:11" ht="12.75" customHeight="1">
      <c r="A39" s="16" t="s">
        <v>42</v>
      </c>
      <c r="B39" s="9" t="s">
        <v>13</v>
      </c>
      <c r="C39" s="10">
        <v>875</v>
      </c>
      <c r="D39" s="9" t="s">
        <v>15</v>
      </c>
      <c r="E39" s="17" t="s">
        <v>41</v>
      </c>
      <c r="F39" s="17" t="s">
        <v>43</v>
      </c>
      <c r="G39" s="17" t="s">
        <v>44</v>
      </c>
      <c r="H39" s="26">
        <v>3490</v>
      </c>
      <c r="I39" s="26">
        <v>3490</v>
      </c>
      <c r="J39" s="13">
        <f t="shared" si="0"/>
        <v>0</v>
      </c>
      <c r="K39" s="13">
        <f t="shared" si="1"/>
        <v>3490</v>
      </c>
    </row>
    <row r="40" spans="1:11" s="3" customFormat="1" ht="123.75">
      <c r="A40" s="15" t="s">
        <v>45</v>
      </c>
      <c r="B40" s="8" t="s">
        <v>13</v>
      </c>
      <c r="C40" s="70">
        <v>875</v>
      </c>
      <c r="D40" s="8" t="s">
        <v>15</v>
      </c>
      <c r="E40" s="27" t="s">
        <v>161</v>
      </c>
      <c r="F40" s="70"/>
      <c r="G40" s="70"/>
      <c r="H40" s="11">
        <f>H41+H42+H43</f>
        <v>36281.369999999995</v>
      </c>
      <c r="I40" s="11">
        <f>I41+I42+I43</f>
        <v>28103.83</v>
      </c>
      <c r="J40" s="11">
        <f>J41+J42+J43</f>
        <v>8177.5399999999991</v>
      </c>
      <c r="K40" s="11">
        <f t="shared" si="1"/>
        <v>36281.370000000003</v>
      </c>
    </row>
    <row r="41" spans="1:11" ht="12.75" customHeight="1">
      <c r="A41" s="16" t="s">
        <v>47</v>
      </c>
      <c r="B41" s="9" t="s">
        <v>13</v>
      </c>
      <c r="C41" s="10">
        <v>875</v>
      </c>
      <c r="D41" s="9" t="s">
        <v>15</v>
      </c>
      <c r="E41" s="17" t="s">
        <v>46</v>
      </c>
      <c r="F41" s="17" t="s">
        <v>25</v>
      </c>
      <c r="G41" s="17" t="s">
        <v>48</v>
      </c>
      <c r="H41" s="18">
        <v>24445.32</v>
      </c>
      <c r="I41" s="18">
        <v>16268.08</v>
      </c>
      <c r="J41" s="13">
        <f t="shared" ref="J41:J42" si="4">H41-I41</f>
        <v>8177.24</v>
      </c>
      <c r="K41" s="13">
        <f t="shared" ref="K41:K42" si="5">I41+J41</f>
        <v>24445.32</v>
      </c>
    </row>
    <row r="42" spans="1:11" ht="12.75" customHeight="1">
      <c r="A42" s="16" t="s">
        <v>47</v>
      </c>
      <c r="B42" s="9" t="s">
        <v>13</v>
      </c>
      <c r="C42" s="10">
        <v>875</v>
      </c>
      <c r="D42" s="9" t="s">
        <v>15</v>
      </c>
      <c r="E42" s="17" t="s">
        <v>46</v>
      </c>
      <c r="F42" s="17" t="s">
        <v>148</v>
      </c>
      <c r="G42" s="17" t="s">
        <v>48</v>
      </c>
      <c r="H42" s="18">
        <v>0</v>
      </c>
      <c r="I42" s="18">
        <v>0</v>
      </c>
      <c r="J42" s="13">
        <f t="shared" si="4"/>
        <v>0</v>
      </c>
      <c r="K42" s="13">
        <f t="shared" si="5"/>
        <v>0</v>
      </c>
    </row>
    <row r="43" spans="1:11" ht="12.75" customHeight="1">
      <c r="A43" s="16" t="s">
        <v>150</v>
      </c>
      <c r="B43" s="9" t="s">
        <v>13</v>
      </c>
      <c r="C43" s="10">
        <v>875</v>
      </c>
      <c r="D43" s="9" t="s">
        <v>15</v>
      </c>
      <c r="E43" s="17" t="s">
        <v>149</v>
      </c>
      <c r="F43" s="17" t="s">
        <v>25</v>
      </c>
      <c r="G43" s="17" t="s">
        <v>48</v>
      </c>
      <c r="H43" s="18">
        <v>11836.05</v>
      </c>
      <c r="I43" s="18">
        <v>11835.75</v>
      </c>
      <c r="J43" s="13">
        <f t="shared" si="0"/>
        <v>0.2999999999992724</v>
      </c>
      <c r="K43" s="13">
        <f t="shared" si="1"/>
        <v>11836.05</v>
      </c>
    </row>
    <row r="44" spans="1:11" ht="67.5">
      <c r="A44" s="15" t="s">
        <v>134</v>
      </c>
      <c r="B44" s="8" t="s">
        <v>13</v>
      </c>
      <c r="C44" s="70">
        <v>875</v>
      </c>
      <c r="D44" s="8" t="s">
        <v>15</v>
      </c>
      <c r="E44" s="27" t="s">
        <v>135</v>
      </c>
      <c r="F44" s="30"/>
      <c r="G44" s="30"/>
      <c r="H44" s="28">
        <f>H45</f>
        <v>0</v>
      </c>
      <c r="I44" s="28">
        <f>I45</f>
        <v>0</v>
      </c>
      <c r="J44" s="28">
        <f t="shared" si="0"/>
        <v>0</v>
      </c>
      <c r="K44" s="38">
        <f t="shared" si="1"/>
        <v>0</v>
      </c>
    </row>
    <row r="45" spans="1:11" ht="12.75" customHeight="1">
      <c r="A45" s="16" t="s">
        <v>50</v>
      </c>
      <c r="B45" s="9" t="s">
        <v>13</v>
      </c>
      <c r="C45" s="10">
        <v>875</v>
      </c>
      <c r="D45" s="9" t="s">
        <v>15</v>
      </c>
      <c r="E45" s="17" t="s">
        <v>135</v>
      </c>
      <c r="F45" s="17" t="s">
        <v>25</v>
      </c>
      <c r="G45" s="17" t="s">
        <v>64</v>
      </c>
      <c r="H45" s="18">
        <v>0</v>
      </c>
      <c r="I45" s="18">
        <v>0</v>
      </c>
      <c r="J45" s="13">
        <f t="shared" si="0"/>
        <v>0</v>
      </c>
      <c r="K45" s="13">
        <f t="shared" si="1"/>
        <v>0</v>
      </c>
    </row>
    <row r="46" spans="1:11" s="3" customFormat="1" ht="101.25">
      <c r="A46" s="15" t="s">
        <v>52</v>
      </c>
      <c r="B46" s="8" t="s">
        <v>13</v>
      </c>
      <c r="C46" s="70">
        <v>875</v>
      </c>
      <c r="D46" s="8" t="s">
        <v>15</v>
      </c>
      <c r="E46" s="27" t="s">
        <v>53</v>
      </c>
      <c r="F46" s="70"/>
      <c r="G46" s="70"/>
      <c r="H46" s="11">
        <f>SUM(H47)</f>
        <v>550000</v>
      </c>
      <c r="I46" s="11">
        <f>SUM(I47)</f>
        <v>550000</v>
      </c>
      <c r="J46" s="11">
        <f>H46-I46</f>
        <v>0</v>
      </c>
      <c r="K46" s="11">
        <f t="shared" si="1"/>
        <v>550000</v>
      </c>
    </row>
    <row r="47" spans="1:11" ht="12.75" customHeight="1">
      <c r="A47" s="16" t="s">
        <v>54</v>
      </c>
      <c r="B47" s="9" t="s">
        <v>13</v>
      </c>
      <c r="C47" s="10">
        <v>875</v>
      </c>
      <c r="D47" s="9" t="s">
        <v>15</v>
      </c>
      <c r="E47" s="17" t="s">
        <v>53</v>
      </c>
      <c r="F47" s="17" t="s">
        <v>25</v>
      </c>
      <c r="G47" s="17" t="s">
        <v>55</v>
      </c>
      <c r="H47" s="26">
        <v>550000</v>
      </c>
      <c r="I47" s="26">
        <v>550000</v>
      </c>
      <c r="J47" s="13">
        <f t="shared" si="0"/>
        <v>0</v>
      </c>
      <c r="K47" s="13">
        <f t="shared" si="1"/>
        <v>550000</v>
      </c>
    </row>
    <row r="48" spans="1:11" s="3" customFormat="1" ht="112.5">
      <c r="A48" s="15" t="s">
        <v>56</v>
      </c>
      <c r="B48" s="8" t="s">
        <v>13</v>
      </c>
      <c r="C48" s="70">
        <v>875</v>
      </c>
      <c r="D48" s="8" t="s">
        <v>15</v>
      </c>
      <c r="E48" s="27" t="s">
        <v>57</v>
      </c>
      <c r="F48" s="70"/>
      <c r="G48" s="70"/>
      <c r="H48" s="11">
        <f>SUM(H49)</f>
        <v>1172487.72</v>
      </c>
      <c r="I48" s="11">
        <f>SUM(I49)</f>
        <v>1116706.57</v>
      </c>
      <c r="J48" s="11">
        <f t="shared" si="0"/>
        <v>55781.149999999907</v>
      </c>
      <c r="K48" s="11">
        <f t="shared" si="1"/>
        <v>1172487.72</v>
      </c>
    </row>
    <row r="49" spans="1:11" ht="12.75" customHeight="1">
      <c r="A49" s="16" t="s">
        <v>47</v>
      </c>
      <c r="B49" s="9" t="s">
        <v>13</v>
      </c>
      <c r="C49" s="10">
        <v>875</v>
      </c>
      <c r="D49" s="9" t="s">
        <v>15</v>
      </c>
      <c r="E49" s="17" t="s">
        <v>57</v>
      </c>
      <c r="F49" s="17" t="s">
        <v>25</v>
      </c>
      <c r="G49" s="17" t="s">
        <v>48</v>
      </c>
      <c r="H49" s="26">
        <v>1172487.72</v>
      </c>
      <c r="I49" s="26">
        <v>1116706.57</v>
      </c>
      <c r="J49" s="13">
        <f t="shared" si="0"/>
        <v>55781.149999999907</v>
      </c>
      <c r="K49" s="13">
        <f t="shared" si="1"/>
        <v>1172487.72</v>
      </c>
    </row>
    <row r="50" spans="1:11" ht="78.75" hidden="1">
      <c r="A50" s="15" t="s">
        <v>49</v>
      </c>
      <c r="B50" s="8" t="s">
        <v>13</v>
      </c>
      <c r="C50" s="70">
        <v>875</v>
      </c>
      <c r="D50" s="8" t="s">
        <v>15</v>
      </c>
      <c r="E50" s="27" t="s">
        <v>51</v>
      </c>
      <c r="F50" s="30"/>
      <c r="G50" s="30"/>
      <c r="H50" s="81">
        <f>H51</f>
        <v>0</v>
      </c>
      <c r="I50" s="81">
        <f>I51</f>
        <v>0</v>
      </c>
      <c r="J50" s="11">
        <f>J51</f>
        <v>0</v>
      </c>
      <c r="K50" s="11">
        <f>K51</f>
        <v>0</v>
      </c>
    </row>
    <row r="51" spans="1:11" ht="12.75" hidden="1" customHeight="1">
      <c r="A51" s="16" t="s">
        <v>50</v>
      </c>
      <c r="B51" s="9" t="s">
        <v>13</v>
      </c>
      <c r="C51" s="10">
        <v>875</v>
      </c>
      <c r="D51" s="9" t="s">
        <v>15</v>
      </c>
      <c r="E51" s="17" t="s">
        <v>51</v>
      </c>
      <c r="F51" s="17" t="s">
        <v>25</v>
      </c>
      <c r="G51" s="17" t="s">
        <v>30</v>
      </c>
      <c r="H51" s="37"/>
      <c r="I51" s="37"/>
      <c r="J51" s="13">
        <f>H51-I51</f>
        <v>0</v>
      </c>
      <c r="K51" s="13">
        <f>I51+J51</f>
        <v>0</v>
      </c>
    </row>
    <row r="52" spans="1:11" ht="112.5" hidden="1">
      <c r="A52" s="82" t="s">
        <v>136</v>
      </c>
      <c r="B52" s="8" t="s">
        <v>13</v>
      </c>
      <c r="C52" s="70">
        <v>875</v>
      </c>
      <c r="D52" s="8" t="s">
        <v>15</v>
      </c>
      <c r="E52" s="27" t="s">
        <v>137</v>
      </c>
      <c r="F52" s="27"/>
      <c r="G52" s="27"/>
      <c r="H52" s="83">
        <f>H53</f>
        <v>0</v>
      </c>
      <c r="I52" s="83">
        <f>I53</f>
        <v>0</v>
      </c>
      <c r="J52" s="11">
        <f>H52-I52</f>
        <v>0</v>
      </c>
      <c r="K52" s="11">
        <f>I52+J52</f>
        <v>0</v>
      </c>
    </row>
    <row r="53" spans="1:11" ht="12.75" hidden="1" customHeight="1">
      <c r="A53" s="16" t="s">
        <v>138</v>
      </c>
      <c r="B53" s="9" t="s">
        <v>13</v>
      </c>
      <c r="C53" s="10">
        <v>875</v>
      </c>
      <c r="D53" s="9" t="s">
        <v>15</v>
      </c>
      <c r="E53" s="17" t="s">
        <v>137</v>
      </c>
      <c r="F53" s="17" t="s">
        <v>25</v>
      </c>
      <c r="G53" s="17" t="s">
        <v>64</v>
      </c>
      <c r="H53" s="37"/>
      <c r="I53" s="37"/>
      <c r="J53" s="13">
        <f>H53-I53</f>
        <v>0</v>
      </c>
      <c r="K53" s="13">
        <f>I53+J53</f>
        <v>0</v>
      </c>
    </row>
    <row r="54" spans="1:11" s="3" customFormat="1" ht="29.25" hidden="1" customHeight="1">
      <c r="A54" s="29" t="s">
        <v>58</v>
      </c>
      <c r="B54" s="8" t="s">
        <v>59</v>
      </c>
      <c r="C54" s="70">
        <v>875</v>
      </c>
      <c r="D54" s="8" t="s">
        <v>15</v>
      </c>
      <c r="E54" s="30"/>
      <c r="F54" s="70"/>
      <c r="G54" s="70"/>
      <c r="H54" s="11">
        <f>H56+H70+H95+H90+H99+H87</f>
        <v>4819921</v>
      </c>
      <c r="I54" s="11">
        <f>I56+I70+I95+I90+I99+I87</f>
        <v>4805144.07</v>
      </c>
      <c r="J54" s="11">
        <f>J56+J70+J95+J90+J99+J87</f>
        <v>14776.929999999993</v>
      </c>
      <c r="K54" s="11">
        <f>K56+K70+K95+K90+K99+K87</f>
        <v>4819921</v>
      </c>
    </row>
    <row r="55" spans="1:11" s="3" customFormat="1" hidden="1">
      <c r="A55" s="14" t="s">
        <v>14</v>
      </c>
      <c r="B55" s="8" t="s">
        <v>59</v>
      </c>
      <c r="C55" s="70">
        <v>875</v>
      </c>
      <c r="D55" s="8" t="s">
        <v>15</v>
      </c>
      <c r="E55" s="30"/>
      <c r="F55" s="70"/>
      <c r="G55" s="70"/>
      <c r="H55" s="11"/>
      <c r="I55" s="11"/>
      <c r="J55" s="11"/>
      <c r="K55" s="11"/>
    </row>
    <row r="56" spans="1:11" s="3" customFormat="1" ht="180">
      <c r="A56" s="15" t="s">
        <v>60</v>
      </c>
      <c r="B56" s="8" t="s">
        <v>59</v>
      </c>
      <c r="C56" s="70">
        <v>875</v>
      </c>
      <c r="D56" s="8" t="s">
        <v>15</v>
      </c>
      <c r="E56" s="27" t="s">
        <v>61</v>
      </c>
      <c r="F56" s="70"/>
      <c r="G56" s="70"/>
      <c r="H56" s="11">
        <f>SUM(H57:H69)</f>
        <v>2432549</v>
      </c>
      <c r="I56" s="11">
        <f>SUM(I57:I69)</f>
        <v>2421313.71</v>
      </c>
      <c r="J56" s="11">
        <f>H56-I56</f>
        <v>11235.290000000037</v>
      </c>
      <c r="K56" s="11">
        <f>I56+J56</f>
        <v>2432549</v>
      </c>
    </row>
    <row r="57" spans="1:11" ht="12.75" customHeight="1">
      <c r="A57" s="16" t="s">
        <v>18</v>
      </c>
      <c r="B57" s="9" t="s">
        <v>59</v>
      </c>
      <c r="C57" s="10">
        <v>875</v>
      </c>
      <c r="D57" s="9" t="s">
        <v>15</v>
      </c>
      <c r="E57" s="17" t="s">
        <v>61</v>
      </c>
      <c r="F57" s="17" t="s">
        <v>19</v>
      </c>
      <c r="G57" s="17" t="s">
        <v>20</v>
      </c>
      <c r="H57" s="18">
        <v>1712761.2</v>
      </c>
      <c r="I57" s="18">
        <v>1712077.58</v>
      </c>
      <c r="J57" s="13">
        <f>H57-I57</f>
        <v>683.61999999987893</v>
      </c>
      <c r="K57" s="13">
        <f>I57+J57</f>
        <v>1712761.2</v>
      </c>
    </row>
    <row r="58" spans="1:11" ht="25.5">
      <c r="A58" s="16" t="s">
        <v>85</v>
      </c>
      <c r="B58" s="9" t="s">
        <v>59</v>
      </c>
      <c r="C58" s="10">
        <v>875</v>
      </c>
      <c r="D58" s="9" t="s">
        <v>15</v>
      </c>
      <c r="E58" s="17" t="s">
        <v>61</v>
      </c>
      <c r="F58" s="17" t="s">
        <v>19</v>
      </c>
      <c r="G58" s="17" t="s">
        <v>84</v>
      </c>
      <c r="H58" s="22">
        <v>67188.800000000003</v>
      </c>
      <c r="I58" s="22">
        <v>67188.800000000003</v>
      </c>
      <c r="J58" s="13">
        <f>H58-I58</f>
        <v>0</v>
      </c>
      <c r="K58" s="13">
        <f>I58+J58</f>
        <v>67188.800000000003</v>
      </c>
    </row>
    <row r="59" spans="1:11" ht="12.75" customHeight="1">
      <c r="A59" s="16" t="s">
        <v>42</v>
      </c>
      <c r="B59" s="9" t="s">
        <v>59</v>
      </c>
      <c r="C59" s="10">
        <v>875</v>
      </c>
      <c r="D59" s="9" t="s">
        <v>15</v>
      </c>
      <c r="E59" s="17" t="s">
        <v>61</v>
      </c>
      <c r="F59" s="17" t="s">
        <v>43</v>
      </c>
      <c r="G59" s="17" t="s">
        <v>62</v>
      </c>
      <c r="H59" s="18">
        <v>0</v>
      </c>
      <c r="I59" s="18">
        <v>0</v>
      </c>
      <c r="J59" s="13">
        <f t="shared" ref="J59:J69" si="6">H59-I59</f>
        <v>0</v>
      </c>
      <c r="K59" s="13">
        <f t="shared" ref="K59:K69" si="7">I59+J59</f>
        <v>0</v>
      </c>
    </row>
    <row r="60" spans="1:11" ht="12.75" customHeight="1">
      <c r="A60" s="16" t="s">
        <v>42</v>
      </c>
      <c r="B60" s="9" t="s">
        <v>59</v>
      </c>
      <c r="C60" s="10">
        <v>875</v>
      </c>
      <c r="D60" s="9" t="s">
        <v>15</v>
      </c>
      <c r="E60" s="17" t="s">
        <v>61</v>
      </c>
      <c r="F60" s="17" t="s">
        <v>43</v>
      </c>
      <c r="G60" s="17" t="s">
        <v>44</v>
      </c>
      <c r="H60" s="18">
        <v>9761.2000000000007</v>
      </c>
      <c r="I60" s="18">
        <v>9761.2000000000007</v>
      </c>
      <c r="J60" s="13">
        <f t="shared" si="6"/>
        <v>0</v>
      </c>
      <c r="K60" s="13">
        <f t="shared" si="7"/>
        <v>9761.2000000000007</v>
      </c>
    </row>
    <row r="61" spans="1:11" ht="12.75" customHeight="1">
      <c r="A61" s="16" t="s">
        <v>42</v>
      </c>
      <c r="B61" s="9" t="s">
        <v>59</v>
      </c>
      <c r="C61" s="10">
        <v>875</v>
      </c>
      <c r="D61" s="9" t="s">
        <v>15</v>
      </c>
      <c r="E61" s="17" t="s">
        <v>61</v>
      </c>
      <c r="F61" s="17" t="s">
        <v>43</v>
      </c>
      <c r="G61" s="17" t="s">
        <v>30</v>
      </c>
      <c r="H61" s="18">
        <v>4260</v>
      </c>
      <c r="I61" s="18">
        <v>4260</v>
      </c>
      <c r="J61" s="13">
        <f t="shared" si="6"/>
        <v>0</v>
      </c>
      <c r="K61" s="13">
        <f t="shared" si="7"/>
        <v>4260</v>
      </c>
    </row>
    <row r="62" spans="1:11" ht="12.75" customHeight="1">
      <c r="A62" s="16" t="s">
        <v>21</v>
      </c>
      <c r="B62" s="9" t="s">
        <v>59</v>
      </c>
      <c r="C62" s="10">
        <v>875</v>
      </c>
      <c r="D62" s="9" t="s">
        <v>15</v>
      </c>
      <c r="E62" s="17" t="s">
        <v>61</v>
      </c>
      <c r="F62" s="17" t="s">
        <v>22</v>
      </c>
      <c r="G62" s="17" t="s">
        <v>23</v>
      </c>
      <c r="H62" s="18">
        <v>527599</v>
      </c>
      <c r="I62" s="18">
        <v>517047.33</v>
      </c>
      <c r="J62" s="13">
        <f t="shared" si="6"/>
        <v>10551.669999999984</v>
      </c>
      <c r="K62" s="13">
        <f t="shared" si="7"/>
        <v>527599</v>
      </c>
    </row>
    <row r="63" spans="1:11" ht="12.75" customHeight="1">
      <c r="A63" s="16"/>
      <c r="B63" s="9" t="s">
        <v>59</v>
      </c>
      <c r="C63" s="10">
        <v>875</v>
      </c>
      <c r="D63" s="9" t="s">
        <v>15</v>
      </c>
      <c r="E63" s="17" t="s">
        <v>61</v>
      </c>
      <c r="F63" s="17" t="s">
        <v>25</v>
      </c>
      <c r="G63" s="17" t="s">
        <v>28</v>
      </c>
      <c r="H63" s="18">
        <v>9965</v>
      </c>
      <c r="I63" s="18">
        <v>9965</v>
      </c>
      <c r="J63" s="13">
        <f t="shared" si="6"/>
        <v>0</v>
      </c>
      <c r="K63" s="13">
        <f t="shared" si="7"/>
        <v>9965</v>
      </c>
    </row>
    <row r="64" spans="1:11" ht="12.75" customHeight="1">
      <c r="A64" s="16" t="s">
        <v>29</v>
      </c>
      <c r="B64" s="9" t="s">
        <v>59</v>
      </c>
      <c r="C64" s="10">
        <v>875</v>
      </c>
      <c r="D64" s="9" t="s">
        <v>15</v>
      </c>
      <c r="E64" s="17" t="s">
        <v>61</v>
      </c>
      <c r="F64" s="17" t="s">
        <v>25</v>
      </c>
      <c r="G64" s="17" t="s">
        <v>30</v>
      </c>
      <c r="H64" s="18">
        <v>29245</v>
      </c>
      <c r="I64" s="18">
        <v>29245</v>
      </c>
      <c r="J64" s="13">
        <f t="shared" si="6"/>
        <v>0</v>
      </c>
      <c r="K64" s="13">
        <f t="shared" si="7"/>
        <v>29245</v>
      </c>
    </row>
    <row r="65" spans="1:11">
      <c r="A65" s="16" t="s">
        <v>63</v>
      </c>
      <c r="B65" s="9" t="s">
        <v>59</v>
      </c>
      <c r="C65" s="10">
        <v>875</v>
      </c>
      <c r="D65" s="9" t="s">
        <v>15</v>
      </c>
      <c r="E65" s="17" t="s">
        <v>61</v>
      </c>
      <c r="F65" s="17" t="s">
        <v>25</v>
      </c>
      <c r="G65" s="17" t="s">
        <v>64</v>
      </c>
      <c r="H65" s="22">
        <v>40700</v>
      </c>
      <c r="I65" s="22">
        <v>40700</v>
      </c>
      <c r="J65" s="13">
        <f t="shared" si="6"/>
        <v>0</v>
      </c>
      <c r="K65" s="13">
        <f t="shared" si="7"/>
        <v>40700</v>
      </c>
    </row>
    <row r="66" spans="1:11" hidden="1">
      <c r="A66" s="16" t="s">
        <v>27</v>
      </c>
      <c r="B66" s="9" t="s">
        <v>59</v>
      </c>
      <c r="C66" s="10">
        <v>875</v>
      </c>
      <c r="D66" s="9" t="s">
        <v>15</v>
      </c>
      <c r="E66" s="17" t="s">
        <v>61</v>
      </c>
      <c r="F66" s="17" t="s">
        <v>25</v>
      </c>
      <c r="G66" s="17" t="s">
        <v>28</v>
      </c>
      <c r="H66" s="22"/>
      <c r="I66" s="22"/>
      <c r="J66" s="13">
        <f t="shared" si="6"/>
        <v>0</v>
      </c>
      <c r="K66" s="13">
        <f t="shared" si="7"/>
        <v>0</v>
      </c>
    </row>
    <row r="67" spans="1:11" hidden="1">
      <c r="A67" s="16" t="s">
        <v>139</v>
      </c>
      <c r="B67" s="9" t="s">
        <v>59</v>
      </c>
      <c r="C67" s="10">
        <v>875</v>
      </c>
      <c r="D67" s="9" t="s">
        <v>15</v>
      </c>
      <c r="E67" s="17" t="s">
        <v>61</v>
      </c>
      <c r="F67" s="21" t="s">
        <v>25</v>
      </c>
      <c r="G67" s="21" t="s">
        <v>128</v>
      </c>
      <c r="H67" s="22"/>
      <c r="I67" s="22"/>
      <c r="J67" s="13">
        <f t="shared" si="6"/>
        <v>0</v>
      </c>
      <c r="K67" s="13">
        <f t="shared" si="7"/>
        <v>0</v>
      </c>
    </row>
    <row r="68" spans="1:11">
      <c r="A68" s="16" t="s">
        <v>129</v>
      </c>
      <c r="B68" s="9" t="s">
        <v>59</v>
      </c>
      <c r="C68" s="10">
        <v>875</v>
      </c>
      <c r="D68" s="9" t="s">
        <v>15</v>
      </c>
      <c r="E68" s="17" t="s">
        <v>61</v>
      </c>
      <c r="F68" s="21" t="s">
        <v>25</v>
      </c>
      <c r="G68" s="21" t="s">
        <v>34</v>
      </c>
      <c r="H68" s="22">
        <v>31068.799999999999</v>
      </c>
      <c r="I68" s="22">
        <v>31068.799999999999</v>
      </c>
      <c r="J68" s="13">
        <f t="shared" si="6"/>
        <v>0</v>
      </c>
      <c r="K68" s="13">
        <f t="shared" si="7"/>
        <v>31068.799999999999</v>
      </c>
    </row>
    <row r="69" spans="1:11" ht="18" customHeight="1">
      <c r="A69" s="16" t="s">
        <v>140</v>
      </c>
      <c r="B69" s="9" t="s">
        <v>59</v>
      </c>
      <c r="C69" s="10">
        <v>875</v>
      </c>
      <c r="D69" s="9" t="s">
        <v>15</v>
      </c>
      <c r="E69" s="17" t="s">
        <v>61</v>
      </c>
      <c r="F69" s="21" t="s">
        <v>25</v>
      </c>
      <c r="G69" s="21" t="s">
        <v>141</v>
      </c>
      <c r="H69" s="22"/>
      <c r="I69" s="22"/>
      <c r="J69" s="13">
        <f t="shared" si="6"/>
        <v>0</v>
      </c>
      <c r="K69" s="13">
        <f t="shared" si="7"/>
        <v>0</v>
      </c>
    </row>
    <row r="70" spans="1:11" s="3" customFormat="1" ht="146.25">
      <c r="A70" s="15" t="s">
        <v>16</v>
      </c>
      <c r="B70" s="8" t="s">
        <v>59</v>
      </c>
      <c r="C70" s="70">
        <v>875</v>
      </c>
      <c r="D70" s="8" t="s">
        <v>15</v>
      </c>
      <c r="E70" s="27" t="s">
        <v>65</v>
      </c>
      <c r="F70" s="70"/>
      <c r="G70" s="70"/>
      <c r="H70" s="11">
        <f>SUM(H71:H85)</f>
        <v>2387372.0000000005</v>
      </c>
      <c r="I70" s="11">
        <f>SUM(I71:I85)</f>
        <v>2383830.3600000003</v>
      </c>
      <c r="J70" s="11">
        <f>SUM(J71:J85)</f>
        <v>3541.6399999999558</v>
      </c>
      <c r="K70" s="11">
        <f>SUM(K71:K85)</f>
        <v>2387372.0000000005</v>
      </c>
    </row>
    <row r="71" spans="1:11" ht="12.75" customHeight="1">
      <c r="A71" s="16" t="s">
        <v>18</v>
      </c>
      <c r="B71" s="9" t="s">
        <v>59</v>
      </c>
      <c r="C71" s="10">
        <v>875</v>
      </c>
      <c r="D71" s="9" t="s">
        <v>15</v>
      </c>
      <c r="E71" s="17" t="s">
        <v>65</v>
      </c>
      <c r="F71" s="17" t="s">
        <v>19</v>
      </c>
      <c r="G71" s="17" t="s">
        <v>20</v>
      </c>
      <c r="H71" s="18">
        <v>1622650</v>
      </c>
      <c r="I71" s="18">
        <v>1619558.02</v>
      </c>
      <c r="J71" s="13">
        <f>H71-I71</f>
        <v>3091.9799999999814</v>
      </c>
      <c r="K71" s="13">
        <f>I71+J71</f>
        <v>1622650</v>
      </c>
    </row>
    <row r="72" spans="1:11" ht="25.5">
      <c r="A72" s="16" t="s">
        <v>85</v>
      </c>
      <c r="B72" s="9" t="s">
        <v>59</v>
      </c>
      <c r="C72" s="10">
        <v>875</v>
      </c>
      <c r="D72" s="9" t="s">
        <v>15</v>
      </c>
      <c r="E72" s="17" t="s">
        <v>65</v>
      </c>
      <c r="F72" s="17" t="s">
        <v>19</v>
      </c>
      <c r="G72" s="17" t="s">
        <v>84</v>
      </c>
      <c r="H72" s="22">
        <v>9974.82</v>
      </c>
      <c r="I72" s="22">
        <v>9974.82</v>
      </c>
      <c r="J72" s="13">
        <f>H72-I72</f>
        <v>0</v>
      </c>
      <c r="K72" s="13">
        <f>I72+J72</f>
        <v>9974.82</v>
      </c>
    </row>
    <row r="73" spans="1:11" ht="12.75" customHeight="1">
      <c r="A73" s="16" t="s">
        <v>42</v>
      </c>
      <c r="B73" s="9" t="s">
        <v>59</v>
      </c>
      <c r="C73" s="10">
        <v>875</v>
      </c>
      <c r="D73" s="9" t="s">
        <v>15</v>
      </c>
      <c r="E73" s="17" t="s">
        <v>65</v>
      </c>
      <c r="F73" s="17" t="s">
        <v>43</v>
      </c>
      <c r="G73" s="17" t="s">
        <v>62</v>
      </c>
      <c r="H73" s="18">
        <v>0</v>
      </c>
      <c r="I73" s="18">
        <v>0</v>
      </c>
      <c r="J73" s="13">
        <f t="shared" ref="J73:J86" si="8">H73-I73</f>
        <v>0</v>
      </c>
      <c r="K73" s="13">
        <f t="shared" ref="K73:K86" si="9">I73+J73</f>
        <v>0</v>
      </c>
    </row>
    <row r="74" spans="1:11" ht="12.75" customHeight="1">
      <c r="A74" s="16" t="s">
        <v>42</v>
      </c>
      <c r="B74" s="9" t="s">
        <v>59</v>
      </c>
      <c r="C74" s="10">
        <v>875</v>
      </c>
      <c r="D74" s="9" t="s">
        <v>15</v>
      </c>
      <c r="E74" s="17" t="s">
        <v>65</v>
      </c>
      <c r="F74" s="17" t="s">
        <v>43</v>
      </c>
      <c r="G74" s="17" t="s">
        <v>44</v>
      </c>
      <c r="H74" s="18">
        <v>6547.36</v>
      </c>
      <c r="I74" s="18">
        <v>6547.36</v>
      </c>
      <c r="J74" s="13">
        <f t="shared" si="8"/>
        <v>0</v>
      </c>
      <c r="K74" s="13">
        <f t="shared" si="9"/>
        <v>6547.36</v>
      </c>
    </row>
    <row r="75" spans="1:11" ht="12.75" customHeight="1">
      <c r="A75" s="16" t="s">
        <v>42</v>
      </c>
      <c r="B75" s="9" t="s">
        <v>59</v>
      </c>
      <c r="C75" s="10">
        <v>875</v>
      </c>
      <c r="D75" s="9" t="s">
        <v>15</v>
      </c>
      <c r="E75" s="17" t="s">
        <v>65</v>
      </c>
      <c r="F75" s="17" t="s">
        <v>43</v>
      </c>
      <c r="G75" s="17" t="s">
        <v>84</v>
      </c>
      <c r="H75" s="18">
        <v>0</v>
      </c>
      <c r="I75" s="18">
        <v>0</v>
      </c>
      <c r="J75" s="13">
        <f t="shared" ref="J75" si="10">H75-I75</f>
        <v>0</v>
      </c>
      <c r="K75" s="13">
        <f t="shared" ref="K75" si="11">I75+J75</f>
        <v>0</v>
      </c>
    </row>
    <row r="76" spans="1:11" ht="12.75" customHeight="1">
      <c r="A76" s="16" t="s">
        <v>42</v>
      </c>
      <c r="B76" s="9" t="s">
        <v>59</v>
      </c>
      <c r="C76" s="10">
        <v>875</v>
      </c>
      <c r="D76" s="9" t="s">
        <v>15</v>
      </c>
      <c r="E76" s="17" t="s">
        <v>65</v>
      </c>
      <c r="F76" s="17" t="s">
        <v>43</v>
      </c>
      <c r="G76" s="17" t="s">
        <v>30</v>
      </c>
      <c r="H76" s="18">
        <v>6635</v>
      </c>
      <c r="I76" s="18">
        <v>6635</v>
      </c>
      <c r="J76" s="13">
        <f t="shared" si="8"/>
        <v>0</v>
      </c>
      <c r="K76" s="13">
        <f t="shared" si="9"/>
        <v>6635</v>
      </c>
    </row>
    <row r="77" spans="1:11" ht="12.75" customHeight="1">
      <c r="A77" s="16" t="s">
        <v>21</v>
      </c>
      <c r="B77" s="9" t="s">
        <v>59</v>
      </c>
      <c r="C77" s="10">
        <v>875</v>
      </c>
      <c r="D77" s="9" t="s">
        <v>15</v>
      </c>
      <c r="E77" s="17" t="s">
        <v>65</v>
      </c>
      <c r="F77" s="17" t="s">
        <v>22</v>
      </c>
      <c r="G77" s="17" t="s">
        <v>23</v>
      </c>
      <c r="H77" s="18">
        <v>489556.18</v>
      </c>
      <c r="I77" s="18">
        <v>489106.52</v>
      </c>
      <c r="J77" s="13">
        <f t="shared" si="8"/>
        <v>449.65999999997439</v>
      </c>
      <c r="K77" s="13">
        <f t="shared" si="9"/>
        <v>489556.18</v>
      </c>
    </row>
    <row r="78" spans="1:11" ht="12.75" customHeight="1">
      <c r="A78" s="16" t="s">
        <v>24</v>
      </c>
      <c r="B78" s="9" t="s">
        <v>59</v>
      </c>
      <c r="C78" s="10">
        <v>875</v>
      </c>
      <c r="D78" s="9" t="s">
        <v>15</v>
      </c>
      <c r="E78" s="17" t="s">
        <v>65</v>
      </c>
      <c r="F78" s="17" t="s">
        <v>25</v>
      </c>
      <c r="G78" s="17" t="s">
        <v>26</v>
      </c>
      <c r="H78" s="18">
        <v>30000</v>
      </c>
      <c r="I78" s="18">
        <v>30000</v>
      </c>
      <c r="J78" s="13">
        <f t="shared" si="8"/>
        <v>0</v>
      </c>
      <c r="K78" s="13">
        <f t="shared" si="9"/>
        <v>30000</v>
      </c>
    </row>
    <row r="79" spans="1:11" ht="12.75" customHeight="1">
      <c r="A79" s="16" t="s">
        <v>27</v>
      </c>
      <c r="B79" s="9" t="s">
        <v>59</v>
      </c>
      <c r="C79" s="10">
        <v>875</v>
      </c>
      <c r="D79" s="9" t="s">
        <v>15</v>
      </c>
      <c r="E79" s="17" t="s">
        <v>65</v>
      </c>
      <c r="F79" s="17" t="s">
        <v>25</v>
      </c>
      <c r="G79" s="17" t="s">
        <v>28</v>
      </c>
      <c r="H79" s="18">
        <v>9350</v>
      </c>
      <c r="I79" s="18">
        <v>9350</v>
      </c>
      <c r="J79" s="13">
        <f t="shared" si="8"/>
        <v>0</v>
      </c>
      <c r="K79" s="13">
        <f t="shared" si="9"/>
        <v>9350</v>
      </c>
    </row>
    <row r="80" spans="1:11" ht="12.75" customHeight="1">
      <c r="A80" s="16" t="s">
        <v>29</v>
      </c>
      <c r="B80" s="9" t="s">
        <v>59</v>
      </c>
      <c r="C80" s="10">
        <v>875</v>
      </c>
      <c r="D80" s="9" t="s">
        <v>15</v>
      </c>
      <c r="E80" s="17" t="s">
        <v>65</v>
      </c>
      <c r="F80" s="17" t="s">
        <v>25</v>
      </c>
      <c r="G80" s="17" t="s">
        <v>30</v>
      </c>
      <c r="H80" s="18">
        <v>69905</v>
      </c>
      <c r="I80" s="18">
        <v>69905</v>
      </c>
      <c r="J80" s="13">
        <f t="shared" si="8"/>
        <v>0</v>
      </c>
      <c r="K80" s="13">
        <f t="shared" si="9"/>
        <v>69905</v>
      </c>
    </row>
    <row r="81" spans="1:11" hidden="1">
      <c r="A81" s="16" t="s">
        <v>35</v>
      </c>
      <c r="B81" s="9" t="s">
        <v>59</v>
      </c>
      <c r="C81" s="10">
        <v>875</v>
      </c>
      <c r="D81" s="9" t="s">
        <v>15</v>
      </c>
      <c r="E81" s="17" t="s">
        <v>65</v>
      </c>
      <c r="F81" s="17" t="s">
        <v>142</v>
      </c>
      <c r="G81" s="17" t="s">
        <v>143</v>
      </c>
      <c r="H81" s="18">
        <v>0</v>
      </c>
      <c r="I81" s="18">
        <v>0</v>
      </c>
      <c r="J81" s="13">
        <f t="shared" si="8"/>
        <v>0</v>
      </c>
      <c r="K81" s="13">
        <f t="shared" si="9"/>
        <v>0</v>
      </c>
    </row>
    <row r="82" spans="1:11">
      <c r="A82" s="16" t="s">
        <v>63</v>
      </c>
      <c r="B82" s="9" t="s">
        <v>59</v>
      </c>
      <c r="C82" s="10">
        <v>875</v>
      </c>
      <c r="D82" s="9" t="s">
        <v>15</v>
      </c>
      <c r="E82" s="17" t="s">
        <v>65</v>
      </c>
      <c r="F82" s="17" t="s">
        <v>25</v>
      </c>
      <c r="G82" s="17" t="s">
        <v>64</v>
      </c>
      <c r="H82" s="22">
        <v>54310</v>
      </c>
      <c r="I82" s="22">
        <v>54310</v>
      </c>
      <c r="J82" s="13">
        <f t="shared" si="8"/>
        <v>0</v>
      </c>
      <c r="K82" s="13">
        <f t="shared" si="9"/>
        <v>54310</v>
      </c>
    </row>
    <row r="83" spans="1:11" hidden="1">
      <c r="A83" s="16" t="s">
        <v>35</v>
      </c>
      <c r="B83" s="9" t="s">
        <v>59</v>
      </c>
      <c r="C83" s="10">
        <v>875</v>
      </c>
      <c r="D83" s="9" t="s">
        <v>15</v>
      </c>
      <c r="E83" s="17" t="s">
        <v>65</v>
      </c>
      <c r="F83" s="17" t="s">
        <v>142</v>
      </c>
      <c r="G83" s="17" t="s">
        <v>143</v>
      </c>
      <c r="H83" s="22">
        <v>0</v>
      </c>
      <c r="I83" s="22">
        <v>0</v>
      </c>
      <c r="J83" s="13">
        <f t="shared" si="8"/>
        <v>0</v>
      </c>
      <c r="K83" s="13">
        <f t="shared" si="9"/>
        <v>0</v>
      </c>
    </row>
    <row r="84" spans="1:11">
      <c r="A84" s="16" t="s">
        <v>139</v>
      </c>
      <c r="B84" s="9" t="s">
        <v>59</v>
      </c>
      <c r="C84" s="10">
        <v>875</v>
      </c>
      <c r="D84" s="9" t="s">
        <v>15</v>
      </c>
      <c r="E84" s="17" t="s">
        <v>65</v>
      </c>
      <c r="F84" s="21" t="s">
        <v>25</v>
      </c>
      <c r="G84" s="21" t="s">
        <v>128</v>
      </c>
      <c r="H84" s="22">
        <v>0</v>
      </c>
      <c r="I84" s="22">
        <v>0</v>
      </c>
      <c r="J84" s="13">
        <f t="shared" si="8"/>
        <v>0</v>
      </c>
      <c r="K84" s="13">
        <f t="shared" si="9"/>
        <v>0</v>
      </c>
    </row>
    <row r="85" spans="1:11">
      <c r="A85" s="16" t="s">
        <v>129</v>
      </c>
      <c r="B85" s="9" t="s">
        <v>59</v>
      </c>
      <c r="C85" s="10">
        <v>875</v>
      </c>
      <c r="D85" s="9" t="s">
        <v>15</v>
      </c>
      <c r="E85" s="17" t="s">
        <v>65</v>
      </c>
      <c r="F85" s="21" t="s">
        <v>25</v>
      </c>
      <c r="G85" s="21" t="s">
        <v>34</v>
      </c>
      <c r="H85" s="22">
        <v>88443.64</v>
      </c>
      <c r="I85" s="22">
        <v>88443.64</v>
      </c>
      <c r="J85" s="13">
        <f t="shared" si="8"/>
        <v>0</v>
      </c>
      <c r="K85" s="13">
        <f t="shared" si="9"/>
        <v>88443.64</v>
      </c>
    </row>
    <row r="86" spans="1:11" ht="18.75" hidden="1" customHeight="1">
      <c r="A86" s="16" t="s">
        <v>140</v>
      </c>
      <c r="B86" s="9" t="s">
        <v>59</v>
      </c>
      <c r="C86" s="10">
        <v>875</v>
      </c>
      <c r="D86" s="9" t="s">
        <v>15</v>
      </c>
      <c r="E86" s="17" t="s">
        <v>65</v>
      </c>
      <c r="F86" s="21" t="s">
        <v>25</v>
      </c>
      <c r="G86" s="21" t="s">
        <v>141</v>
      </c>
      <c r="H86" s="22"/>
      <c r="I86" s="22"/>
      <c r="J86" s="13">
        <f t="shared" si="8"/>
        <v>0</v>
      </c>
      <c r="K86" s="13">
        <f t="shared" si="9"/>
        <v>0</v>
      </c>
    </row>
    <row r="87" spans="1:11" ht="76.5" hidden="1">
      <c r="A87" s="31" t="s">
        <v>144</v>
      </c>
      <c r="B87" s="8" t="s">
        <v>59</v>
      </c>
      <c r="C87" s="70">
        <v>875</v>
      </c>
      <c r="D87" s="27" t="s">
        <v>15</v>
      </c>
      <c r="E87" s="27" t="s">
        <v>145</v>
      </c>
      <c r="F87" s="27"/>
      <c r="G87" s="27"/>
      <c r="H87" s="38">
        <f>H88</f>
        <v>0</v>
      </c>
      <c r="I87" s="38">
        <f>I88</f>
        <v>0</v>
      </c>
      <c r="J87" s="38">
        <f>J88</f>
        <v>0</v>
      </c>
      <c r="K87" s="38">
        <f>K88</f>
        <v>0</v>
      </c>
    </row>
    <row r="88" spans="1:11" hidden="1">
      <c r="A88" s="16" t="s">
        <v>54</v>
      </c>
      <c r="B88" s="9" t="s">
        <v>59</v>
      </c>
      <c r="C88" s="10">
        <v>875</v>
      </c>
      <c r="D88" s="17" t="s">
        <v>15</v>
      </c>
      <c r="E88" s="17" t="s">
        <v>145</v>
      </c>
      <c r="F88" s="17" t="s">
        <v>25</v>
      </c>
      <c r="G88" s="17" t="s">
        <v>33</v>
      </c>
      <c r="H88" s="18"/>
      <c r="I88" s="18"/>
      <c r="J88" s="13">
        <f>H88-I88</f>
        <v>0</v>
      </c>
      <c r="K88" s="13">
        <f>I88+J88</f>
        <v>0</v>
      </c>
    </row>
    <row r="89" spans="1:11" hidden="1">
      <c r="A89" s="31" t="s">
        <v>66</v>
      </c>
      <c r="B89" s="9"/>
      <c r="C89" s="10"/>
      <c r="D89" s="17"/>
      <c r="E89" s="17"/>
      <c r="F89" s="17"/>
      <c r="G89" s="17"/>
      <c r="H89" s="20"/>
      <c r="I89" s="20"/>
      <c r="J89" s="13"/>
      <c r="K89" s="13"/>
    </row>
    <row r="90" spans="1:11" s="3" customFormat="1" ht="67.5" hidden="1">
      <c r="A90" s="32" t="s">
        <v>67</v>
      </c>
      <c r="B90" s="33" t="s">
        <v>59</v>
      </c>
      <c r="C90" s="34">
        <v>875</v>
      </c>
      <c r="D90" s="35" t="s">
        <v>68</v>
      </c>
      <c r="E90" s="35" t="s">
        <v>69</v>
      </c>
      <c r="F90" s="30"/>
      <c r="G90" s="30"/>
      <c r="H90" s="36">
        <f>SUM(H91)</f>
        <v>0</v>
      </c>
      <c r="I90" s="36">
        <f>SUM(I91)</f>
        <v>0</v>
      </c>
      <c r="J90" s="11">
        <f>I90</f>
        <v>0</v>
      </c>
      <c r="K90" s="11"/>
    </row>
    <row r="91" spans="1:11" hidden="1">
      <c r="A91" s="16" t="s">
        <v>54</v>
      </c>
      <c r="B91" s="9" t="s">
        <v>59</v>
      </c>
      <c r="C91" s="10">
        <v>875</v>
      </c>
      <c r="D91" s="17" t="s">
        <v>68</v>
      </c>
      <c r="E91" s="17" t="s">
        <v>69</v>
      </c>
      <c r="F91" s="17" t="s">
        <v>25</v>
      </c>
      <c r="G91" s="17" t="s">
        <v>55</v>
      </c>
      <c r="H91" s="37"/>
      <c r="I91" s="37"/>
      <c r="J91" s="13">
        <f>I91</f>
        <v>0</v>
      </c>
      <c r="K91" s="13"/>
    </row>
    <row r="92" spans="1:11" ht="56.25" hidden="1">
      <c r="A92" s="32" t="s">
        <v>70</v>
      </c>
      <c r="B92" s="8" t="s">
        <v>13</v>
      </c>
      <c r="C92" s="70">
        <v>875</v>
      </c>
      <c r="D92" s="27" t="s">
        <v>68</v>
      </c>
      <c r="E92" s="27" t="s">
        <v>71</v>
      </c>
      <c r="F92" s="17"/>
      <c r="G92" s="17"/>
      <c r="H92" s="38">
        <f>H93</f>
        <v>0</v>
      </c>
      <c r="I92" s="38">
        <f>I93</f>
        <v>0</v>
      </c>
      <c r="J92" s="38">
        <f>J93</f>
        <v>0</v>
      </c>
      <c r="K92" s="38"/>
    </row>
    <row r="93" spans="1:11" hidden="1">
      <c r="A93" s="16" t="s">
        <v>54</v>
      </c>
      <c r="B93" s="9" t="s">
        <v>13</v>
      </c>
      <c r="C93" s="10">
        <v>875</v>
      </c>
      <c r="D93" s="17" t="s">
        <v>68</v>
      </c>
      <c r="E93" s="17" t="s">
        <v>71</v>
      </c>
      <c r="F93" s="17" t="s">
        <v>25</v>
      </c>
      <c r="G93" s="17" t="s">
        <v>72</v>
      </c>
      <c r="H93" s="37"/>
      <c r="I93" s="37"/>
      <c r="J93" s="13">
        <f>I93</f>
        <v>0</v>
      </c>
      <c r="K93" s="13"/>
    </row>
    <row r="94" spans="1:11" ht="12.75" hidden="1" customHeight="1">
      <c r="A94" s="31" t="s">
        <v>73</v>
      </c>
      <c r="B94" s="9"/>
      <c r="C94" s="10"/>
      <c r="D94" s="17"/>
      <c r="E94" s="17"/>
      <c r="F94" s="17"/>
      <c r="G94" s="17"/>
      <c r="H94" s="20"/>
      <c r="I94" s="20"/>
      <c r="J94" s="13"/>
      <c r="K94" s="13"/>
    </row>
    <row r="95" spans="1:11" s="3" customFormat="1" ht="101.25">
      <c r="A95" s="15" t="s">
        <v>74</v>
      </c>
      <c r="B95" s="8" t="s">
        <v>59</v>
      </c>
      <c r="C95" s="70">
        <v>875</v>
      </c>
      <c r="D95" s="27" t="s">
        <v>75</v>
      </c>
      <c r="E95" s="27" t="s">
        <v>76</v>
      </c>
      <c r="F95" s="30"/>
      <c r="G95" s="30"/>
      <c r="H95" s="39">
        <f>H96+H97+H98</f>
        <v>0</v>
      </c>
      <c r="I95" s="39">
        <f>I96+I97+I98</f>
        <v>0</v>
      </c>
      <c r="J95" s="39">
        <f>H95-I95</f>
        <v>0</v>
      </c>
      <c r="K95" s="39">
        <f t="shared" ref="K95:K100" si="12">I95+J95</f>
        <v>0</v>
      </c>
    </row>
    <row r="96" spans="1:11">
      <c r="A96" s="16" t="s">
        <v>18</v>
      </c>
      <c r="B96" s="9" t="s">
        <v>59</v>
      </c>
      <c r="C96" s="10">
        <v>875</v>
      </c>
      <c r="D96" s="21" t="s">
        <v>75</v>
      </c>
      <c r="E96" s="21" t="s">
        <v>76</v>
      </c>
      <c r="F96" s="17" t="s">
        <v>19</v>
      </c>
      <c r="G96" s="17" t="s">
        <v>20</v>
      </c>
      <c r="H96" s="18">
        <v>0</v>
      </c>
      <c r="I96" s="18">
        <v>0</v>
      </c>
      <c r="J96" s="40">
        <f>I96</f>
        <v>0</v>
      </c>
      <c r="K96" s="40">
        <f t="shared" si="12"/>
        <v>0</v>
      </c>
    </row>
    <row r="97" spans="1:12">
      <c r="A97" s="16" t="s">
        <v>21</v>
      </c>
      <c r="B97" s="9" t="s">
        <v>59</v>
      </c>
      <c r="C97" s="10">
        <v>875</v>
      </c>
      <c r="D97" s="21" t="s">
        <v>75</v>
      </c>
      <c r="E97" s="21" t="s">
        <v>76</v>
      </c>
      <c r="F97" s="17" t="s">
        <v>22</v>
      </c>
      <c r="G97" s="17" t="s">
        <v>23</v>
      </c>
      <c r="H97" s="18">
        <v>0</v>
      </c>
      <c r="I97" s="18">
        <v>0</v>
      </c>
      <c r="J97" s="40">
        <f>I97</f>
        <v>0</v>
      </c>
      <c r="K97" s="40">
        <f t="shared" si="12"/>
        <v>0</v>
      </c>
    </row>
    <row r="98" spans="1:12" ht="12.75" customHeight="1">
      <c r="A98" s="16" t="s">
        <v>77</v>
      </c>
      <c r="B98" s="9" t="s">
        <v>59</v>
      </c>
      <c r="C98" s="10">
        <v>875</v>
      </c>
      <c r="D98" s="17" t="s">
        <v>75</v>
      </c>
      <c r="E98" s="21" t="s">
        <v>76</v>
      </c>
      <c r="F98" s="17" t="s">
        <v>25</v>
      </c>
      <c r="G98" s="17" t="s">
        <v>55</v>
      </c>
      <c r="H98" s="18">
        <v>0</v>
      </c>
      <c r="I98" s="18">
        <v>0</v>
      </c>
      <c r="J98" s="40">
        <f>H98-I98</f>
        <v>0</v>
      </c>
      <c r="K98" s="40">
        <f t="shared" si="12"/>
        <v>0</v>
      </c>
    </row>
    <row r="99" spans="1:12" ht="129" hidden="1" customHeight="1">
      <c r="A99" s="41" t="s">
        <v>74</v>
      </c>
      <c r="B99" s="17"/>
      <c r="C99" s="8" t="s">
        <v>78</v>
      </c>
      <c r="D99" s="70">
        <v>1003</v>
      </c>
      <c r="E99" s="27" t="s">
        <v>79</v>
      </c>
      <c r="F99" s="27"/>
      <c r="G99" s="27"/>
      <c r="H99" s="28">
        <f>H100</f>
        <v>0</v>
      </c>
      <c r="I99" s="28">
        <f>I100</f>
        <v>0</v>
      </c>
      <c r="J99" s="40">
        <f>I99</f>
        <v>0</v>
      </c>
      <c r="K99" s="40">
        <f t="shared" si="12"/>
        <v>0</v>
      </c>
      <c r="L99" s="42"/>
    </row>
    <row r="100" spans="1:12" ht="12.75" hidden="1" customHeight="1">
      <c r="A100" s="43" t="s">
        <v>80</v>
      </c>
      <c r="B100" s="17" t="s">
        <v>59</v>
      </c>
      <c r="C100" s="44" t="s">
        <v>78</v>
      </c>
      <c r="D100" s="45">
        <v>1003</v>
      </c>
      <c r="E100" s="17" t="s">
        <v>79</v>
      </c>
      <c r="F100" s="17" t="s">
        <v>81</v>
      </c>
      <c r="G100" s="17" t="s">
        <v>82</v>
      </c>
      <c r="H100" s="18">
        <v>0</v>
      </c>
      <c r="I100" s="18">
        <v>0</v>
      </c>
      <c r="J100" s="40">
        <f>I100</f>
        <v>0</v>
      </c>
      <c r="K100" s="40">
        <f t="shared" si="12"/>
        <v>0</v>
      </c>
    </row>
    <row r="101" spans="1:12" ht="12.75" customHeight="1">
      <c r="A101" s="124" t="s">
        <v>83</v>
      </c>
      <c r="B101" s="125"/>
      <c r="C101" s="46"/>
      <c r="D101" s="46"/>
      <c r="E101" s="46"/>
      <c r="F101" s="47"/>
      <c r="G101" s="46"/>
      <c r="H101" s="48">
        <f>H12</f>
        <v>9567527.8800000008</v>
      </c>
      <c r="I101" s="48">
        <f>I12</f>
        <v>9450565.6400000006</v>
      </c>
      <c r="J101" s="48">
        <f>J12</f>
        <v>116962.24000000022</v>
      </c>
      <c r="K101" s="48">
        <f>K12</f>
        <v>9567527.8800000008</v>
      </c>
    </row>
    <row r="102" spans="1:12" ht="13.5" customHeight="1">
      <c r="G102" s="49"/>
      <c r="H102" s="49"/>
      <c r="I102" s="126">
        <f>I101-I12</f>
        <v>0</v>
      </c>
      <c r="J102" s="127"/>
      <c r="K102" s="84"/>
    </row>
    <row r="103" spans="1:12" ht="13.5" customHeight="1">
      <c r="G103" s="49"/>
      <c r="H103" s="49"/>
      <c r="I103" s="85" t="s">
        <v>146</v>
      </c>
      <c r="J103" s="85">
        <f>I101*100/H101</f>
        <v>98.777508239672869</v>
      </c>
      <c r="K103" s="85"/>
    </row>
    <row r="104" spans="1:12" ht="14.25" customHeight="1">
      <c r="A104" s="7" t="s">
        <v>86</v>
      </c>
    </row>
    <row r="105" spans="1:12" ht="12.75" customHeight="1">
      <c r="A105" s="71" t="s">
        <v>87</v>
      </c>
      <c r="B105" s="128" t="s">
        <v>147</v>
      </c>
      <c r="C105" s="128"/>
      <c r="D105" s="7"/>
      <c r="E105" s="51"/>
      <c r="F105" s="51"/>
      <c r="G105" s="7"/>
      <c r="H105" s="7"/>
      <c r="I105" s="129"/>
      <c r="J105" s="129"/>
      <c r="K105" s="86"/>
    </row>
    <row r="106" spans="1:12" ht="18" customHeight="1">
      <c r="A106" s="71" t="s">
        <v>88</v>
      </c>
      <c r="B106" s="139" t="s">
        <v>89</v>
      </c>
      <c r="C106" s="139"/>
      <c r="D106" s="7"/>
      <c r="E106" s="139" t="s">
        <v>90</v>
      </c>
      <c r="F106" s="139"/>
      <c r="G106" s="7"/>
      <c r="H106" s="7"/>
      <c r="I106" s="139" t="s">
        <v>91</v>
      </c>
      <c r="J106" s="139"/>
      <c r="K106" s="87"/>
    </row>
    <row r="107" spans="1:12" ht="18" customHeight="1">
      <c r="A107" s="71"/>
      <c r="B107" s="87"/>
      <c r="C107" s="87"/>
      <c r="D107" s="7"/>
      <c r="E107" s="87"/>
      <c r="F107" s="87"/>
      <c r="G107" s="7"/>
      <c r="H107" s="7"/>
      <c r="I107" s="87"/>
      <c r="J107" s="87"/>
      <c r="K107" s="87"/>
    </row>
    <row r="108" spans="1:12" ht="12" customHeight="1">
      <c r="A108" s="71" t="s">
        <v>92</v>
      </c>
      <c r="B108" s="51"/>
      <c r="C108" s="51"/>
      <c r="E108" s="128" t="s">
        <v>118</v>
      </c>
      <c r="F108" s="128"/>
    </row>
    <row r="109" spans="1:12" ht="12" customHeight="1">
      <c r="A109" s="71"/>
      <c r="B109" s="139" t="s">
        <v>90</v>
      </c>
      <c r="C109" s="139"/>
      <c r="D109" s="7"/>
      <c r="E109" s="139" t="s">
        <v>91</v>
      </c>
      <c r="F109" s="139"/>
    </row>
    <row r="110" spans="1:12">
      <c r="A110" s="71"/>
      <c r="B110" s="52"/>
      <c r="C110" s="53"/>
      <c r="D110" s="53"/>
      <c r="E110" s="53"/>
      <c r="F110" s="53"/>
    </row>
    <row r="111" spans="1:12">
      <c r="A111" s="71"/>
      <c r="B111" s="52"/>
      <c r="C111" s="53"/>
      <c r="D111" s="53"/>
      <c r="E111" s="53"/>
      <c r="F111" s="53"/>
    </row>
    <row r="112" spans="1:12" ht="12" customHeight="1">
      <c r="A112" s="71" t="s">
        <v>93</v>
      </c>
      <c r="B112" s="128" t="s">
        <v>151</v>
      </c>
      <c r="C112" s="128"/>
      <c r="D112" s="7"/>
      <c r="E112" s="51"/>
      <c r="F112" s="51"/>
      <c r="G112" s="7"/>
      <c r="H112" s="7"/>
      <c r="I112" s="129" t="s">
        <v>152</v>
      </c>
      <c r="J112" s="129"/>
      <c r="K112" s="86"/>
      <c r="L112" s="50"/>
    </row>
    <row r="113" spans="1:11">
      <c r="A113" s="71"/>
      <c r="B113" s="139" t="s">
        <v>89</v>
      </c>
      <c r="C113" s="139"/>
      <c r="D113" s="7"/>
      <c r="E113" s="139" t="s">
        <v>90</v>
      </c>
      <c r="F113" s="139"/>
      <c r="G113" s="7"/>
      <c r="H113" s="7"/>
      <c r="I113" s="139" t="s">
        <v>91</v>
      </c>
      <c r="J113" s="139"/>
      <c r="K113" s="87"/>
    </row>
    <row r="114" spans="1:11" ht="13.5" customHeight="1">
      <c r="A114" s="140" t="s">
        <v>159</v>
      </c>
      <c r="B114" s="140"/>
      <c r="C114" s="140"/>
    </row>
    <row r="115" spans="1:11" ht="11.25" customHeight="1"/>
  </sheetData>
  <mergeCells count="29">
    <mergeCell ref="A114:C114"/>
    <mergeCell ref="B112:C112"/>
    <mergeCell ref="I112:J112"/>
    <mergeCell ref="B113:C113"/>
    <mergeCell ref="E113:F113"/>
    <mergeCell ref="I113:J113"/>
    <mergeCell ref="B106:C106"/>
    <mergeCell ref="E106:F106"/>
    <mergeCell ref="I106:J106"/>
    <mergeCell ref="E108:F108"/>
    <mergeCell ref="B109:C109"/>
    <mergeCell ref="E109:F109"/>
    <mergeCell ref="A101:B101"/>
    <mergeCell ref="I102:J102"/>
    <mergeCell ref="B105:C105"/>
    <mergeCell ref="I105:J105"/>
    <mergeCell ref="A8:A10"/>
    <mergeCell ref="B8:B10"/>
    <mergeCell ref="C8:G8"/>
    <mergeCell ref="C9:C10"/>
    <mergeCell ref="D9:D10"/>
    <mergeCell ref="E9:E10"/>
    <mergeCell ref="F9:F10"/>
    <mergeCell ref="G9:G10"/>
    <mergeCell ref="A5:J5"/>
    <mergeCell ref="D6:F6"/>
    <mergeCell ref="H8:H10"/>
    <mergeCell ref="I8:J9"/>
    <mergeCell ref="K8:K10"/>
  </mergeCells>
  <pageMargins left="0" right="0" top="0.19685039370078741" bottom="0.15748031496062992" header="0.31496062992125984" footer="0.31496062992125984"/>
  <pageSetup paperSize="9" scale="54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роспись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2023-01-25T05:26:07Z</dcterms:modified>
</cp:coreProperties>
</file>